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240" windowWidth="14490" windowHeight="12765" tabRatio="71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17" l="1"/>
  <c r="C16" i="17"/>
  <c r="B16" i="17"/>
  <c r="D15" i="17"/>
  <c r="C15" i="17"/>
  <c r="B15" i="17"/>
  <c r="F32" i="16"/>
  <c r="F33" i="16" s="1"/>
  <c r="B32" i="16"/>
  <c r="B33" i="16" s="1"/>
  <c r="I31" i="16"/>
  <c r="H31" i="16"/>
  <c r="J31" i="16" s="1"/>
  <c r="K31" i="16" s="1"/>
  <c r="G31" i="16"/>
  <c r="D31" i="16"/>
  <c r="J30" i="16"/>
  <c r="K30" i="16" s="1"/>
  <c r="I30" i="16"/>
  <c r="H30" i="16"/>
  <c r="G30" i="16"/>
  <c r="D30" i="16"/>
  <c r="I29" i="16"/>
  <c r="H29" i="16"/>
  <c r="J29" i="16" s="1"/>
  <c r="K29" i="16" s="1"/>
  <c r="G29" i="16"/>
  <c r="D29" i="16"/>
  <c r="J28" i="16"/>
  <c r="K28" i="16" s="1"/>
  <c r="I28" i="16"/>
  <c r="H28" i="16"/>
  <c r="G28" i="16"/>
  <c r="D28" i="16"/>
  <c r="I27" i="16"/>
  <c r="H27" i="16"/>
  <c r="J27" i="16" s="1"/>
  <c r="K27" i="16" s="1"/>
  <c r="G27" i="16"/>
  <c r="D27" i="16"/>
  <c r="J26" i="16"/>
  <c r="K26" i="16" s="1"/>
  <c r="I26" i="16"/>
  <c r="H26" i="16"/>
  <c r="G26" i="16"/>
  <c r="D26" i="16"/>
  <c r="I25" i="16"/>
  <c r="H25" i="16"/>
  <c r="J25" i="16" s="1"/>
  <c r="K25" i="16" s="1"/>
  <c r="G25" i="16"/>
  <c r="D25" i="16"/>
  <c r="J24" i="16"/>
  <c r="K24" i="16" s="1"/>
  <c r="I24" i="16"/>
  <c r="H24" i="16"/>
  <c r="G24" i="16"/>
  <c r="D24" i="16"/>
  <c r="I23" i="16"/>
  <c r="H23" i="16"/>
  <c r="J23" i="16" s="1"/>
  <c r="K23" i="16" s="1"/>
  <c r="G23" i="16"/>
  <c r="D23" i="16"/>
  <c r="J22" i="16"/>
  <c r="K22" i="16" s="1"/>
  <c r="I22" i="16"/>
  <c r="H22" i="16"/>
  <c r="G22" i="16"/>
  <c r="D22" i="16"/>
  <c r="I21" i="16"/>
  <c r="H21" i="16"/>
  <c r="J21" i="16" s="1"/>
  <c r="K21" i="16" s="1"/>
  <c r="G21" i="16"/>
  <c r="D21" i="16"/>
  <c r="J20" i="16"/>
  <c r="K20" i="16" s="1"/>
  <c r="I20" i="16"/>
  <c r="H20" i="16"/>
  <c r="G20" i="16"/>
  <c r="D20" i="16"/>
  <c r="I19" i="16"/>
  <c r="H19" i="16"/>
  <c r="J19" i="16" s="1"/>
  <c r="K19" i="16" s="1"/>
  <c r="G19" i="16"/>
  <c r="D19" i="16"/>
  <c r="J18" i="16"/>
  <c r="K18" i="16" s="1"/>
  <c r="I18" i="16"/>
  <c r="H18" i="16"/>
  <c r="G18" i="16"/>
  <c r="D18" i="16"/>
  <c r="I17" i="16"/>
  <c r="H17" i="16"/>
  <c r="J17" i="16" s="1"/>
  <c r="K17" i="16" s="1"/>
  <c r="G17" i="16"/>
  <c r="D17" i="16"/>
  <c r="J16" i="16"/>
  <c r="K16" i="16" s="1"/>
  <c r="I16" i="16"/>
  <c r="H16" i="16"/>
  <c r="G16" i="16"/>
  <c r="D16" i="16"/>
  <c r="I15" i="16"/>
  <c r="H15" i="16"/>
  <c r="J15" i="16" s="1"/>
  <c r="K15" i="16" s="1"/>
  <c r="G15" i="16"/>
  <c r="D15" i="16"/>
  <c r="J14" i="16"/>
  <c r="K14" i="16" s="1"/>
  <c r="I14" i="16"/>
  <c r="H14" i="16"/>
  <c r="G14" i="16"/>
  <c r="D14" i="16"/>
  <c r="I13" i="16"/>
  <c r="H13" i="16"/>
  <c r="J13" i="16" s="1"/>
  <c r="K13" i="16" s="1"/>
  <c r="F13" i="16"/>
  <c r="E13" i="16"/>
  <c r="G13" i="16" s="1"/>
  <c r="D13" i="16"/>
  <c r="C13" i="16"/>
  <c r="B13" i="16"/>
  <c r="J12" i="16"/>
  <c r="K12" i="16" s="1"/>
  <c r="I12" i="16"/>
  <c r="H12" i="16"/>
  <c r="G12" i="16"/>
  <c r="D12" i="16"/>
  <c r="I11" i="16"/>
  <c r="H11" i="16"/>
  <c r="J11" i="16" s="1"/>
  <c r="K11" i="16" s="1"/>
  <c r="G11" i="16"/>
  <c r="D11" i="16"/>
  <c r="J10" i="16"/>
  <c r="K10" i="16" s="1"/>
  <c r="I10" i="16"/>
  <c r="H10" i="16"/>
  <c r="G10" i="16"/>
  <c r="D10" i="16"/>
  <c r="I9" i="16"/>
  <c r="H9" i="16"/>
  <c r="J9" i="16" s="1"/>
  <c r="K9" i="16" s="1"/>
  <c r="G9" i="16"/>
  <c r="D9" i="16"/>
  <c r="J8" i="16"/>
  <c r="K8" i="16" s="1"/>
  <c r="I8" i="16"/>
  <c r="H8" i="16"/>
  <c r="G8" i="16"/>
  <c r="D8" i="16"/>
  <c r="H7" i="16"/>
  <c r="J7" i="16" s="1"/>
  <c r="G7" i="16"/>
  <c r="G32" i="16" s="1"/>
  <c r="G33" i="16" s="1"/>
  <c r="F7" i="16"/>
  <c r="I7" i="16" s="1"/>
  <c r="E7" i="16"/>
  <c r="E32" i="16" s="1"/>
  <c r="C7" i="16"/>
  <c r="C32" i="16" s="1"/>
  <c r="B7" i="16"/>
  <c r="E57" i="15"/>
  <c r="D57" i="15"/>
  <c r="C57" i="15"/>
  <c r="L57" i="13"/>
  <c r="K57" i="13"/>
  <c r="J57" i="13"/>
  <c r="H57" i="13"/>
  <c r="G57" i="13"/>
  <c r="F57" i="13"/>
  <c r="E57" i="13"/>
  <c r="D57" i="13"/>
  <c r="C57" i="13"/>
  <c r="I56" i="13"/>
  <c r="B56" i="13"/>
  <c r="I55" i="13"/>
  <c r="B55" i="13"/>
  <c r="I54" i="13"/>
  <c r="B54" i="13"/>
  <c r="I53" i="13"/>
  <c r="B53" i="13"/>
  <c r="I52" i="13"/>
  <c r="B52" i="13"/>
  <c r="I51" i="13"/>
  <c r="B51" i="13"/>
  <c r="I50" i="13"/>
  <c r="B50" i="13"/>
  <c r="I49" i="13"/>
  <c r="B49" i="13"/>
  <c r="I48" i="13"/>
  <c r="B48" i="13"/>
  <c r="I47" i="13"/>
  <c r="B47" i="13"/>
  <c r="I46" i="13"/>
  <c r="B46" i="13"/>
  <c r="I45" i="13"/>
  <c r="B45" i="13"/>
  <c r="I44" i="13"/>
  <c r="B44" i="13"/>
  <c r="I43" i="13"/>
  <c r="B43" i="13"/>
  <c r="I42" i="13"/>
  <c r="B42" i="13"/>
  <c r="I41" i="13"/>
  <c r="B41" i="13"/>
  <c r="I40" i="13"/>
  <c r="B40" i="13"/>
  <c r="I38" i="13"/>
  <c r="B38" i="13"/>
  <c r="I37" i="13"/>
  <c r="B37" i="13"/>
  <c r="I36" i="13"/>
  <c r="B36" i="13"/>
  <c r="I35" i="13"/>
  <c r="B35" i="13"/>
  <c r="I34" i="13"/>
  <c r="B34" i="13"/>
  <c r="I33" i="13"/>
  <c r="B33" i="13"/>
  <c r="I32" i="13"/>
  <c r="B32" i="13"/>
  <c r="I31" i="13"/>
  <c r="B31" i="13"/>
  <c r="I30" i="13"/>
  <c r="B30" i="13"/>
  <c r="I29" i="13"/>
  <c r="B29" i="13"/>
  <c r="I28" i="13"/>
  <c r="B28" i="13"/>
  <c r="I27" i="13"/>
  <c r="B27" i="13"/>
  <c r="I26" i="13"/>
  <c r="B26" i="13"/>
  <c r="I25" i="13"/>
  <c r="B25" i="13"/>
  <c r="I24" i="13"/>
  <c r="B24" i="13"/>
  <c r="I23" i="13"/>
  <c r="B23" i="13"/>
  <c r="I22" i="13"/>
  <c r="B22" i="13"/>
  <c r="I21" i="13"/>
  <c r="B21" i="13"/>
  <c r="I20" i="13"/>
  <c r="B20" i="13"/>
  <c r="I19" i="13"/>
  <c r="B19" i="13"/>
  <c r="I18" i="13"/>
  <c r="B18" i="13"/>
  <c r="I17" i="13"/>
  <c r="B17" i="13"/>
  <c r="I16" i="13"/>
  <c r="B16" i="13"/>
  <c r="I15" i="13"/>
  <c r="B15" i="13"/>
  <c r="I14" i="13"/>
  <c r="B14" i="13"/>
  <c r="I13" i="13"/>
  <c r="B13" i="13"/>
  <c r="I12" i="13"/>
  <c r="B12" i="13"/>
  <c r="I11" i="13"/>
  <c r="B11" i="13"/>
  <c r="I10" i="13"/>
  <c r="B10" i="13"/>
  <c r="I9" i="13"/>
  <c r="B9" i="13"/>
  <c r="I8" i="13"/>
  <c r="B8" i="13"/>
  <c r="B57" i="13" s="1"/>
  <c r="I7" i="13"/>
  <c r="I57" i="13" s="1"/>
  <c r="B7" i="13"/>
  <c r="K59" i="12"/>
  <c r="I59" i="12"/>
  <c r="H59" i="12"/>
  <c r="F59" i="12"/>
  <c r="D59" i="12"/>
  <c r="C59" i="12"/>
  <c r="L58" i="12"/>
  <c r="J58" i="12"/>
  <c r="G58" i="12"/>
  <c r="E58" i="12"/>
  <c r="L57" i="12"/>
  <c r="J57" i="12"/>
  <c r="G57" i="12"/>
  <c r="E57" i="12"/>
  <c r="L56" i="12"/>
  <c r="J56" i="12"/>
  <c r="G56" i="12"/>
  <c r="E56" i="12"/>
  <c r="L55" i="12"/>
  <c r="J55" i="12"/>
  <c r="G55" i="12"/>
  <c r="E55" i="12"/>
  <c r="L54" i="12"/>
  <c r="J54" i="12"/>
  <c r="G54" i="12"/>
  <c r="E54" i="12"/>
  <c r="L53" i="12"/>
  <c r="J53" i="12"/>
  <c r="G53" i="12"/>
  <c r="E53" i="12"/>
  <c r="L52" i="12"/>
  <c r="J52" i="12"/>
  <c r="G52" i="12"/>
  <c r="E52" i="12"/>
  <c r="L51" i="12"/>
  <c r="J51" i="12"/>
  <c r="G51" i="12"/>
  <c r="E51" i="12"/>
  <c r="L50" i="12"/>
  <c r="J50" i="12"/>
  <c r="G50" i="12"/>
  <c r="E50" i="12"/>
  <c r="L49" i="12"/>
  <c r="J49" i="12"/>
  <c r="G49" i="12"/>
  <c r="E49" i="12"/>
  <c r="L48" i="12"/>
  <c r="J48" i="12"/>
  <c r="G48" i="12"/>
  <c r="E48" i="12"/>
  <c r="L47" i="12"/>
  <c r="J47" i="12"/>
  <c r="G47" i="12"/>
  <c r="E47" i="12"/>
  <c r="L46" i="12"/>
  <c r="J46" i="12"/>
  <c r="G46" i="12"/>
  <c r="E46" i="12"/>
  <c r="L45" i="12"/>
  <c r="J45" i="12"/>
  <c r="G45" i="12"/>
  <c r="E45" i="12"/>
  <c r="L44" i="12"/>
  <c r="J44" i="12"/>
  <c r="G44" i="12"/>
  <c r="E44" i="12"/>
  <c r="L43" i="12"/>
  <c r="J43" i="12"/>
  <c r="G43" i="12"/>
  <c r="E43" i="12"/>
  <c r="L42" i="12"/>
  <c r="J42" i="12"/>
  <c r="G42" i="12"/>
  <c r="E42" i="12"/>
  <c r="L41" i="12"/>
  <c r="J41" i="12"/>
  <c r="G41" i="12"/>
  <c r="E41" i="12"/>
  <c r="L40" i="12"/>
  <c r="J40" i="12"/>
  <c r="G40" i="12"/>
  <c r="E40" i="12"/>
  <c r="L39" i="12"/>
  <c r="J39" i="12"/>
  <c r="G39" i="12"/>
  <c r="E39" i="12"/>
  <c r="L38" i="12"/>
  <c r="J38" i="12"/>
  <c r="G38" i="12"/>
  <c r="E38" i="12"/>
  <c r="L37" i="12"/>
  <c r="J37" i="12"/>
  <c r="G37" i="12"/>
  <c r="E37" i="12"/>
  <c r="L36" i="12"/>
  <c r="J36" i="12"/>
  <c r="G36" i="12"/>
  <c r="E36" i="12"/>
  <c r="L34" i="12"/>
  <c r="J34" i="12"/>
  <c r="G34" i="12"/>
  <c r="E34" i="12"/>
  <c r="B34" i="12"/>
  <c r="L33" i="12"/>
  <c r="J33" i="12"/>
  <c r="G33" i="12"/>
  <c r="E33" i="12"/>
  <c r="B33" i="12"/>
  <c r="L32" i="12"/>
  <c r="J32" i="12"/>
  <c r="G32" i="12"/>
  <c r="E32" i="12"/>
  <c r="B32" i="12"/>
  <c r="L31" i="12"/>
  <c r="J31" i="12"/>
  <c r="G31" i="12"/>
  <c r="E31" i="12"/>
  <c r="B31" i="12"/>
  <c r="L30" i="12"/>
  <c r="J30" i="12"/>
  <c r="G30" i="12"/>
  <c r="E30" i="12"/>
  <c r="B30" i="12"/>
  <c r="L29" i="12"/>
  <c r="J29" i="12"/>
  <c r="G29" i="12"/>
  <c r="E29" i="12"/>
  <c r="B29" i="12"/>
  <c r="L28" i="12"/>
  <c r="J28" i="12"/>
  <c r="G28" i="12"/>
  <c r="E28" i="12"/>
  <c r="B28" i="12"/>
  <c r="L27" i="12"/>
  <c r="J27" i="12"/>
  <c r="G27" i="12"/>
  <c r="E27" i="12"/>
  <c r="B27" i="12"/>
  <c r="L26" i="12"/>
  <c r="J26" i="12"/>
  <c r="G26" i="12"/>
  <c r="E26" i="12"/>
  <c r="B26" i="12"/>
  <c r="L25" i="12"/>
  <c r="J25" i="12"/>
  <c r="G25" i="12"/>
  <c r="E25" i="12"/>
  <c r="B25" i="12"/>
  <c r="L24" i="12"/>
  <c r="J24" i="12"/>
  <c r="G24" i="12"/>
  <c r="E24" i="12"/>
  <c r="B24" i="12"/>
  <c r="L23" i="12"/>
  <c r="J23" i="12"/>
  <c r="G23" i="12"/>
  <c r="E23" i="12"/>
  <c r="B23" i="12"/>
  <c r="L22" i="12"/>
  <c r="J22" i="12"/>
  <c r="G22" i="12"/>
  <c r="E22" i="12"/>
  <c r="B22" i="12"/>
  <c r="L21" i="12"/>
  <c r="J21" i="12"/>
  <c r="G21" i="12"/>
  <c r="E21" i="12"/>
  <c r="B21" i="12"/>
  <c r="L20" i="12"/>
  <c r="J20" i="12"/>
  <c r="G20" i="12"/>
  <c r="E20" i="12"/>
  <c r="B20" i="12"/>
  <c r="L19" i="12"/>
  <c r="J19" i="12"/>
  <c r="G19" i="12"/>
  <c r="E19" i="12"/>
  <c r="B19" i="12"/>
  <c r="L18" i="12"/>
  <c r="J18" i="12"/>
  <c r="G18" i="12"/>
  <c r="E18" i="12"/>
  <c r="B18" i="12"/>
  <c r="L17" i="12"/>
  <c r="J17" i="12"/>
  <c r="G17" i="12"/>
  <c r="E17" i="12"/>
  <c r="B17" i="12"/>
  <c r="L16" i="12"/>
  <c r="J16" i="12"/>
  <c r="G16" i="12"/>
  <c r="E16" i="12"/>
  <c r="B16" i="12"/>
  <c r="L15" i="12"/>
  <c r="J15" i="12"/>
  <c r="G15" i="12"/>
  <c r="E15" i="12"/>
  <c r="B15" i="12"/>
  <c r="L14" i="12"/>
  <c r="J14" i="12"/>
  <c r="G14" i="12"/>
  <c r="E14" i="12"/>
  <c r="B14" i="12"/>
  <c r="L13" i="12"/>
  <c r="J13" i="12"/>
  <c r="G13" i="12"/>
  <c r="E13" i="12"/>
  <c r="B13" i="12"/>
  <c r="L12" i="12"/>
  <c r="J12" i="12"/>
  <c r="G12" i="12"/>
  <c r="E12" i="12"/>
  <c r="B12" i="12"/>
  <c r="L11" i="12"/>
  <c r="J11" i="12"/>
  <c r="G11" i="12"/>
  <c r="E11" i="12"/>
  <c r="B11" i="12"/>
  <c r="B59" i="12" s="1"/>
  <c r="L10" i="12"/>
  <c r="J10" i="12"/>
  <c r="G10" i="12"/>
  <c r="E10" i="12"/>
  <c r="B10" i="12"/>
  <c r="B9" i="12"/>
  <c r="E33" i="10"/>
  <c r="G33" i="10" s="1"/>
  <c r="D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N16" i="8"/>
  <c r="N15" i="8"/>
  <c r="N14" i="8"/>
  <c r="N13" i="8"/>
  <c r="N12" i="8"/>
  <c r="N11" i="8"/>
  <c r="N10" i="8"/>
  <c r="N9" i="8"/>
  <c r="N8" i="8"/>
  <c r="N7" i="8"/>
  <c r="CO57" i="7"/>
  <c r="CM57" i="7"/>
  <c r="CK57" i="7"/>
  <c r="CI57" i="7"/>
  <c r="CG57" i="7"/>
  <c r="CE57" i="7"/>
  <c r="CC57" i="7"/>
  <c r="CA57" i="7"/>
  <c r="BY57" i="7"/>
  <c r="BW57" i="7"/>
  <c r="BU57" i="7"/>
  <c r="BS57" i="7"/>
  <c r="BQ57" i="7"/>
  <c r="BO57" i="7"/>
  <c r="BM57" i="7"/>
  <c r="BK57" i="7"/>
  <c r="BI57" i="7"/>
  <c r="BG57" i="7"/>
  <c r="BE57" i="7"/>
  <c r="BC57" i="7"/>
  <c r="BA57" i="7"/>
  <c r="AY57" i="7"/>
  <c r="AW57" i="7"/>
  <c r="AU57" i="7"/>
  <c r="AS57" i="7"/>
  <c r="AQ57" i="7"/>
  <c r="AO57" i="7"/>
  <c r="AM57" i="7"/>
  <c r="AK57" i="7"/>
  <c r="AI57" i="7"/>
  <c r="AG57" i="7"/>
  <c r="AE57" i="7"/>
  <c r="AC57" i="7"/>
  <c r="AA57" i="7"/>
  <c r="Y57" i="7"/>
  <c r="W57" i="7"/>
  <c r="U57" i="7"/>
  <c r="S57" i="7"/>
  <c r="Q57" i="7"/>
  <c r="O57" i="7"/>
  <c r="M57" i="7"/>
  <c r="K57" i="7"/>
  <c r="I57" i="7"/>
  <c r="G57" i="7"/>
  <c r="E57" i="7"/>
  <c r="C57" i="7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Y51" i="5"/>
  <c r="AA50" i="5"/>
  <c r="Z50" i="5"/>
  <c r="AA49" i="5"/>
  <c r="Z49" i="5"/>
  <c r="AA48" i="5"/>
  <c r="Z48" i="5"/>
  <c r="AA47" i="5"/>
  <c r="Z47" i="5"/>
  <c r="AA46" i="5"/>
  <c r="Z46" i="5"/>
  <c r="AA45" i="5"/>
  <c r="Z45" i="5"/>
  <c r="AA44" i="5"/>
  <c r="Z44" i="5"/>
  <c r="AA43" i="5"/>
  <c r="Z43" i="5"/>
  <c r="AA42" i="5"/>
  <c r="Z42" i="5"/>
  <c r="AA41" i="5"/>
  <c r="Z41" i="5"/>
  <c r="AA40" i="5"/>
  <c r="Z40" i="5"/>
  <c r="AA39" i="5"/>
  <c r="Z39" i="5"/>
  <c r="AA38" i="5"/>
  <c r="Z38" i="5"/>
  <c r="AA37" i="5"/>
  <c r="Z37" i="5"/>
  <c r="AA36" i="5"/>
  <c r="Z36" i="5"/>
  <c r="AA35" i="5"/>
  <c r="Z35" i="5"/>
  <c r="AA34" i="5"/>
  <c r="Z34" i="5"/>
  <c r="AA33" i="5"/>
  <c r="Z33" i="5"/>
  <c r="AA32" i="5"/>
  <c r="Z32" i="5"/>
  <c r="AA31" i="5"/>
  <c r="Z31" i="5"/>
  <c r="AA30" i="5"/>
  <c r="Z30" i="5"/>
  <c r="AA29" i="5"/>
  <c r="Z29" i="5"/>
  <c r="AA28" i="5"/>
  <c r="Z28" i="5"/>
  <c r="AA27" i="5"/>
  <c r="Z27" i="5"/>
  <c r="AA26" i="5"/>
  <c r="Z26" i="5"/>
  <c r="AA25" i="5"/>
  <c r="Z25" i="5"/>
  <c r="AA24" i="5"/>
  <c r="Z24" i="5"/>
  <c r="AA23" i="5"/>
  <c r="Z23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AA8" i="5"/>
  <c r="Z8" i="5"/>
  <c r="AA7" i="5"/>
  <c r="Z7" i="5"/>
  <c r="Y51" i="4"/>
  <c r="AA50" i="4"/>
  <c r="Z50" i="4"/>
  <c r="AA49" i="4"/>
  <c r="Z49" i="4"/>
  <c r="AA48" i="4"/>
  <c r="Z48" i="4"/>
  <c r="AA47" i="4"/>
  <c r="Z47" i="4"/>
  <c r="AA46" i="4"/>
  <c r="Z46" i="4"/>
  <c r="AA45" i="4"/>
  <c r="Z45" i="4"/>
  <c r="AA44" i="4"/>
  <c r="Z44" i="4"/>
  <c r="AA43" i="4"/>
  <c r="Z43" i="4"/>
  <c r="AA42" i="4"/>
  <c r="Z42" i="4"/>
  <c r="AA41" i="4"/>
  <c r="Z41" i="4"/>
  <c r="AA40" i="4"/>
  <c r="Z40" i="4"/>
  <c r="AA39" i="4"/>
  <c r="Z39" i="4"/>
  <c r="AA38" i="4"/>
  <c r="Z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AA7" i="4"/>
  <c r="Z7" i="4"/>
  <c r="Y51" i="3"/>
  <c r="AA50" i="3"/>
  <c r="Z50" i="3"/>
  <c r="AA49" i="3"/>
  <c r="Z49" i="3"/>
  <c r="AA48" i="3"/>
  <c r="Z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8" i="3"/>
  <c r="Z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Z11" i="3"/>
  <c r="AA10" i="3"/>
  <c r="Z10" i="3"/>
  <c r="AA9" i="3"/>
  <c r="Z9" i="3"/>
  <c r="AA8" i="3"/>
  <c r="Z8" i="3"/>
  <c r="AA7" i="3"/>
  <c r="Z7" i="3"/>
  <c r="N58" i="2"/>
  <c r="L58" i="2"/>
  <c r="J58" i="2"/>
  <c r="H58" i="2"/>
  <c r="F58" i="2"/>
  <c r="D58" i="2"/>
  <c r="E59" i="1"/>
  <c r="D59" i="1"/>
  <c r="C59" i="1"/>
  <c r="B59" i="1"/>
  <c r="C33" i="16" l="1"/>
  <c r="I32" i="16"/>
  <c r="I33" i="16" s="1"/>
  <c r="H32" i="16"/>
  <c r="E33" i="16"/>
  <c r="D7" i="16"/>
  <c r="D32" i="16" s="1"/>
  <c r="D33" i="16" s="1"/>
  <c r="H33" i="16" l="1"/>
  <c r="J32" i="16"/>
  <c r="J33" i="16" l="1"/>
  <c r="K32" i="16"/>
</calcChain>
</file>

<file path=xl/sharedStrings.xml><?xml version="1.0" encoding="utf-8"?>
<sst xmlns="http://schemas.openxmlformats.org/spreadsheetml/2006/main" count="7631" uniqueCount="345">
  <si>
    <t>Gruźlica (010-018)</t>
  </si>
  <si>
    <t>Chorzy nowo zarejestrowani w poradniach wg województw</t>
  </si>
  <si>
    <t>Województwo</t>
  </si>
  <si>
    <t>Liczby bezwzględne</t>
  </si>
  <si>
    <t xml:space="preserve">Wskaźniki na 100 tys. </t>
  </si>
  <si>
    <t>Wszystkie postacie gruźlicy (010-018)</t>
  </si>
  <si>
    <t>W tym gruźlica płuc (011)</t>
  </si>
  <si>
    <t>Polska</t>
  </si>
  <si>
    <t>St. warszawskie</t>
  </si>
  <si>
    <t>Bialskopodlaskie</t>
  </si>
  <si>
    <t>Białostockie</t>
  </si>
  <si>
    <t>Bielskie</t>
  </si>
  <si>
    <t>Bydgoskie</t>
  </si>
  <si>
    <t>Chełmskie</t>
  </si>
  <si>
    <t>Ciechanowskie</t>
  </si>
  <si>
    <t>Częstochowskie</t>
  </si>
  <si>
    <t>Elbląskie</t>
  </si>
  <si>
    <t>Gdańskie</t>
  </si>
  <si>
    <t>Gorzowskie</t>
  </si>
  <si>
    <t>Jeleniogórskie</t>
  </si>
  <si>
    <t>Kaliskie</t>
  </si>
  <si>
    <t>Katowickie</t>
  </si>
  <si>
    <t>Kieleckie</t>
  </si>
  <si>
    <t>Konińskie</t>
  </si>
  <si>
    <t>Koszalińskie</t>
  </si>
  <si>
    <t>Miejskie krakowskie</t>
  </si>
  <si>
    <t>Krośnieńskie</t>
  </si>
  <si>
    <t>Legnickie</t>
  </si>
  <si>
    <t>Leszczyńskie</t>
  </si>
  <si>
    <t>Lubelskie</t>
  </si>
  <si>
    <t>Łomżyńskie</t>
  </si>
  <si>
    <t>Miejskie łódzkie</t>
  </si>
  <si>
    <t>Nowosądeckie</t>
  </si>
  <si>
    <t>Olsztyńskie</t>
  </si>
  <si>
    <t>Opolskie</t>
  </si>
  <si>
    <t>Ostrołęckie</t>
  </si>
  <si>
    <t>Pilskie</t>
  </si>
  <si>
    <t>Piotrkowskie</t>
  </si>
  <si>
    <t>Płockie</t>
  </si>
  <si>
    <t>Poznańskie</t>
  </si>
  <si>
    <t>Przemyskie</t>
  </si>
  <si>
    <t>Radomskie</t>
  </si>
  <si>
    <t>Rzeszowskie</t>
  </si>
  <si>
    <t>Siedleckie</t>
  </si>
  <si>
    <t>Sieradzkie</t>
  </si>
  <si>
    <t>Skierniewickie</t>
  </si>
  <si>
    <t>Słupskie</t>
  </si>
  <si>
    <t>Suwalskie</t>
  </si>
  <si>
    <t>Szczecińskie</t>
  </si>
  <si>
    <t>Tarnobrzeskie</t>
  </si>
  <si>
    <t>Tarnowskie</t>
  </si>
  <si>
    <t>Toruńskie</t>
  </si>
  <si>
    <t>Wałbrzyskie</t>
  </si>
  <si>
    <t>Włocławskie</t>
  </si>
  <si>
    <t>Wrocławskie</t>
  </si>
  <si>
    <t>Zamojskie</t>
  </si>
  <si>
    <t>Zielonogórskie</t>
  </si>
  <si>
    <t>Razem z MON i MSW</t>
  </si>
  <si>
    <t>Niektóre choroby weneryczne</t>
  </si>
  <si>
    <t xml:space="preserve">Liczba zachorowań i zapadalność (na 100 tys.) wg województw </t>
  </si>
  <si>
    <t>Lp.</t>
  </si>
  <si>
    <t>Nieswoiste zapal. cewki moczowej (NGU)</t>
  </si>
  <si>
    <t>Kiła wrodzona (090)</t>
  </si>
  <si>
    <t>Kiła objawowa wczesna (091.0-091.3)</t>
  </si>
  <si>
    <t>Kiła utajona wczesna (092)</t>
  </si>
  <si>
    <t>Kiła późna (093-097)</t>
  </si>
  <si>
    <t>Rzeżączka (098)</t>
  </si>
  <si>
    <t>Liczba</t>
  </si>
  <si>
    <t>Zapad.</t>
  </si>
  <si>
    <t>1990 r.</t>
  </si>
  <si>
    <t>POLSKA</t>
  </si>
  <si>
    <t>1991 r.</t>
  </si>
  <si>
    <t>1.</t>
  </si>
  <si>
    <t>-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</si>
  <si>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</si>
  <si>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</si>
  <si>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</si>
  <si>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</si>
  <si>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</si>
  <si>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</si>
  <si>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</si>
  <si>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</si>
  <si>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</si>
  <si>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</si>
  <si>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</si>
  <si>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</si>
  <si>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</si>
  <si>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</si>
  <si>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</si>
  <si>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</si>
  <si>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</si>
  <si>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</si>
  <si>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</si>
  <si>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</si>
  <si>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</si>
  <si>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</si>
  <si>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</si>
  <si>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</si>
  <si>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</si>
  <si>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</si>
  <si>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</si>
  <si>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</si>
  <si>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</si>
  <si>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</si>
  <si>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</si>
  <si>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</si>
  <si>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</si>
  <si>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</si>
  <si>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</si>
  <si>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</si>
  <si>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</si>
  <si>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</si>
  <si>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</si>
  <si>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</si>
  <si>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</si>
  <si>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</si>
  <si>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</si>
  <si>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</si>
  <si>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</si>
  <si>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</si>
  <si>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</si>
  <si>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</si>
  <si>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Zgony według wybranych przyczyn zgonów, wieku oraz płci </t>
  </si>
  <si>
    <t>Mężczyźni</t>
  </si>
  <si>
    <t>Przyczyny zgonów</t>
  </si>
  <si>
    <t>Wiek zmarłych</t>
  </si>
  <si>
    <t>Razem</t>
  </si>
  <si>
    <t>0-4 lata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</si>
  <si>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</si>
  <si>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</si>
  <si>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</si>
  <si>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</si>
  <si>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</si>
  <si>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</si>
  <si>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</si>
  <si>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</si>
  <si>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</si>
  <si>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</si>
  <si>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</si>
  <si>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</si>
  <si>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</si>
  <si>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</si>
  <si>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</si>
  <si>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</si>
  <si>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lat i więcej</t>
  </si>
  <si>
    <t>0-4 p/f</t>
  </si>
  <si>
    <t>RAZEM p/f</t>
  </si>
  <si>
    <t>Dur brzuszny i dury rzekome /002/</t>
  </si>
  <si>
    <t>Inne salmonelozy /003/</t>
  </si>
  <si>
    <t>Czerwonka bakteryjna /004/, Pełzakowica /006/</t>
  </si>
  <si>
    <t>Zatrucie pokarmowe - bakteryjne /005/</t>
  </si>
  <si>
    <t>Zakażenie jelitowe inne i nieokreślone /008-009/</t>
  </si>
  <si>
    <t>Gruźlica układu oddechowego /010-012/</t>
  </si>
  <si>
    <t>Gruźlica innych narządów /013-018/</t>
  </si>
  <si>
    <t>Tularemia /021/</t>
  </si>
  <si>
    <t>Wąglik /022/</t>
  </si>
  <si>
    <t>Bruceloza /023/</t>
  </si>
  <si>
    <t>Inne bakteryjne choroby odzwierzęce /027/</t>
  </si>
  <si>
    <t>Krztusiec /033/</t>
  </si>
  <si>
    <t>Paciorkowcowe zapalenie gardła i płonica /034/</t>
  </si>
  <si>
    <t>Róża /035/</t>
  </si>
  <si>
    <t>Zakażenie meningokokowe /036/</t>
  </si>
  <si>
    <t>Tężec /037/</t>
  </si>
  <si>
    <t>Inne choroby bakteryjne /040/</t>
  </si>
  <si>
    <t>Ostre nagminne porażenie dziecięce /045/</t>
  </si>
  <si>
    <t>Enterowirusowe zapalenie opon mózgowo-rdzeniowych /047/</t>
  </si>
  <si>
    <t>Inne wirusowe choroby o. u. nerwowego /049/</t>
  </si>
  <si>
    <t>Ospa wietrzna /052/</t>
  </si>
  <si>
    <t>Półpasiec /053/</t>
  </si>
  <si>
    <t>Opryszczka pospolita /054/</t>
  </si>
  <si>
    <t>Odra /055/</t>
  </si>
  <si>
    <t>Różyczka /056/</t>
  </si>
  <si>
    <t>Zapalenie mózgu arbowirusowe /062-064/</t>
  </si>
  <si>
    <t>Wirusowe zapalenie wątroby /070/</t>
  </si>
  <si>
    <t>Nagminne zapalenie przyusznicy /072/</t>
  </si>
  <si>
    <t>Mononukleoza zakaźna /075/</t>
  </si>
  <si>
    <t>AIDS /079/</t>
  </si>
  <si>
    <t xml:space="preserve">Dur wysypkowy i inne riketsjozy /080-083/ </t>
  </si>
  <si>
    <t>Zimnica /084/</t>
  </si>
  <si>
    <t>Kiła /090-097/</t>
  </si>
  <si>
    <t>Rzeżączka /098/</t>
  </si>
  <si>
    <t>Leptospiroza /100/</t>
  </si>
  <si>
    <t>Grzybica skóry /110/</t>
  </si>
  <si>
    <t>Tasiemczyca /122, 123/</t>
  </si>
  <si>
    <t>Włośnica /124/</t>
  </si>
  <si>
    <t>Toksoplazmoza /130/</t>
  </si>
  <si>
    <t>Akarioza - choroby wywoł. przez roztocze /133/</t>
  </si>
  <si>
    <t>Zapalenie opon mózgowo-rdzeniowych bakteryjne /320/</t>
  </si>
  <si>
    <t>Zapalenie opon mózgowo-rdzeniowych o nieokreślonej etiologii /322/</t>
  </si>
  <si>
    <t>Zapalenie mózgu, zapalenie rdzenia oraz zapalenie mózgu i rdzenia /323/</t>
  </si>
  <si>
    <t>Grypa /487/</t>
  </si>
  <si>
    <t>RAZEM</t>
  </si>
  <si>
    <t>Kobiety</t>
  </si>
  <si>
    <t>Ogółem</t>
  </si>
  <si>
    <t xml:space="preserve">Zgony i umieralność (na 100 tys) WG WYBRANYCH PRZYCZYN ZGONU ORAZ WYSTĄPIENIA ZGONU (MIASTO-WIEŚ) </t>
  </si>
  <si>
    <t>Miasto</t>
  </si>
  <si>
    <t>Wieś</t>
  </si>
  <si>
    <t>Zgony</t>
  </si>
  <si>
    <t>Um.</t>
  </si>
  <si>
    <t>Zakażenie połogowe /670/</t>
  </si>
  <si>
    <t>Zakażenie charakterystyczne dla okresu okołoporodowego /771/</t>
  </si>
  <si>
    <t>Zgony i umieralność (na 100 tys) wg wybranych przyczyn zgonów oraz województw</t>
  </si>
  <si>
    <t>Zgony wg wybranych przyczyn zgonów i miesięcy</t>
  </si>
  <si>
    <t>Miesiące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</si>
  <si>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</si>
  <si>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</si>
  <si>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</si>
  <si>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</si>
  <si>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</si>
  <si>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</si>
  <si>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</si>
  <si>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</si>
  <si>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</si>
  <si>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</si>
  <si>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</si>
  <si>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</si>
  <si>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Gruźlica /010-018/</t>
  </si>
  <si>
    <t>Zapalenie opon mózgowo-rdzeniowych /320-322/</t>
  </si>
  <si>
    <t>Choroby zakaźne przewodu pokarmowego</t>
  </si>
  <si>
    <t>Choroby zakaźne i pasożytnicze</t>
  </si>
  <si>
    <t>Wyniki badań, w kierunku pałeczek shigella i salmonella, prowadzonych w laboratoriach stancji sanitarno - epidemiologicznych w zależności od pochodzenia i rodzaju próbek oraz techniki badania</t>
  </si>
  <si>
    <t>Wskazania do badania</t>
  </si>
  <si>
    <t>Pochodzenie próbek /liczba osób/</t>
  </si>
  <si>
    <t>Liczba próbek</t>
  </si>
  <si>
    <t>Badania bakteriologiczne</t>
  </si>
  <si>
    <t>Badania serologiczne</t>
  </si>
  <si>
    <t>Rodzaj materiału</t>
  </si>
  <si>
    <t>odczyn Widala</t>
  </si>
  <si>
    <t>Odczyn hemaglutynacji biernej</t>
  </si>
  <si>
    <t>kał</t>
  </si>
  <si>
    <t>wymaz z odbytu</t>
  </si>
  <si>
    <t>treść dwunastnicza</t>
  </si>
  <si>
    <t>mocz</t>
  </si>
  <si>
    <t>krew</t>
  </si>
  <si>
    <t>inny materiał</t>
  </si>
  <si>
    <t>z antygenem "0"</t>
  </si>
  <si>
    <t>z antygenem "Vi"</t>
  </si>
  <si>
    <t>diagnostyczne</t>
  </si>
  <si>
    <t>Chorzy (288653)</t>
  </si>
  <si>
    <t>x</t>
  </si>
  <si>
    <t>w tym: z wynikiem dodatnim</t>
  </si>
  <si>
    <t>%</t>
  </si>
  <si>
    <t>Epidemiologiczne</t>
  </si>
  <si>
    <t>Ozdrowieńcy (47906)</t>
  </si>
  <si>
    <t>Nosiciele (19267)</t>
  </si>
  <si>
    <t>Osoby ze stycznością (122815)</t>
  </si>
  <si>
    <t>Branżowy (766607)</t>
  </si>
  <si>
    <t>Dane z 48 województw</t>
  </si>
  <si>
    <t>Serotypy pałeczek Salmonella najczęściej wykrywane u osób chorych i zdrowych, izolowane w Polsce</t>
  </si>
  <si>
    <t>Liczba osób, u których wykryto zakażenia</t>
  </si>
  <si>
    <t>Serotyp i grupa antygenu ”0”</t>
  </si>
  <si>
    <t>Chorych</t>
  </si>
  <si>
    <t>Zdrowych</t>
  </si>
  <si>
    <t>Stosunek chorych/zdrowych</t>
  </si>
  <si>
    <t>S. enteritidis D</t>
  </si>
  <si>
    <t>S. typhi murium B</t>
  </si>
  <si>
    <t>S. agona</t>
  </si>
  <si>
    <t>S. anatum E1</t>
  </si>
  <si>
    <t>S. bovis morbificans C2</t>
  </si>
  <si>
    <t>S. braenderup C1</t>
  </si>
  <si>
    <t>S. brandeburg B</t>
  </si>
  <si>
    <t>S. chester B</t>
  </si>
  <si>
    <t>S. hadar C2</t>
  </si>
  <si>
    <t>S. heidelberg B</t>
  </si>
  <si>
    <t>S. infantis C1</t>
  </si>
  <si>
    <t>S. isangi C1</t>
  </si>
  <si>
    <t>S. kottbus C2</t>
  </si>
  <si>
    <t>S. livingstone C1</t>
  </si>
  <si>
    <t>S. london E1</t>
  </si>
  <si>
    <t>S. manhattan C2</t>
  </si>
  <si>
    <t>S. newport C2</t>
  </si>
  <si>
    <t>S. oranienburg C</t>
  </si>
  <si>
    <t>S. saint paul B</t>
  </si>
  <si>
    <t>S. senftenberg E4</t>
  </si>
  <si>
    <t>S. tennesse C1</t>
  </si>
  <si>
    <t>S. thompson C1</t>
  </si>
  <si>
    <t>S. shippingowe C2</t>
  </si>
  <si>
    <t>S. virchow C1</t>
  </si>
  <si>
    <t>Rzadko występujące serotypy B,C,E i inne</t>
  </si>
  <si>
    <t>Serotypy pałeczek salmonella najczęściej wykrywane w  Polsce</t>
  </si>
  <si>
    <t>W latach 197-78*</t>
  </si>
  <si>
    <t>W 1984 roku**</t>
  </si>
  <si>
    <t>W 1989 roku**</t>
  </si>
  <si>
    <t>W 1990 roku**</t>
  </si>
  <si>
    <t>Serotyp i grupa</t>
  </si>
  <si>
    <t>% udział</t>
  </si>
  <si>
    <t>S. typhi eurium B</t>
  </si>
  <si>
    <t>S. agona B</t>
  </si>
  <si>
    <t>S. derby B</t>
  </si>
  <si>
    <t>S. panama D1</t>
  </si>
  <si>
    <t>S. gold coast C2</t>
  </si>
  <si>
    <t>S. stanleyville B</t>
  </si>
  <si>
    <t>S. newington E2</t>
  </si>
  <si>
    <t>S. give E1</t>
  </si>
  <si>
    <t>S. mission isangi C1</t>
  </si>
  <si>
    <t>* Wg danych Krajowego Ośrodka Salmonella w Gdańsku</t>
  </si>
  <si>
    <t>** 1984 r. - 48181 osób; 1989 r. - 78664 osób (48 województw); 1990 r. - 72160 osób (46 województw).</t>
  </si>
  <si>
    <t>Liczba wykrytych przypadków zakażenia pałeczkami Salmonella i Shigella u osób zdrowych i chorych zbadanych w laboratoriach Stacji Sanitarno – Epidemiologicznych wg województw</t>
  </si>
  <si>
    <t>w tym wydalających</t>
  </si>
  <si>
    <t>Salmon.</t>
  </si>
  <si>
    <t>Shigel.</t>
  </si>
  <si>
    <t>Gatunki i stereotypy pałeczek Salmonella i Shigella izolowane u osób badanych w laboratoriach SSE wg województw</t>
  </si>
  <si>
    <t>Liczba osób chorych i zdrowych (ozdrowieńcy, nosiciele, osoby za stycznością, branżowcy), u których wykryto pałeczki</t>
  </si>
  <si>
    <t xml:space="preserve">Województwo St. - stołeczne M.- miejskie </t>
  </si>
  <si>
    <t>Salmonella</t>
  </si>
  <si>
    <t>Shigella</t>
  </si>
  <si>
    <t>S. typhi</t>
  </si>
  <si>
    <t>S. paratyphi A, B, C</t>
  </si>
  <si>
    <t>S. enteritidis</t>
  </si>
  <si>
    <t>S. typhi murium</t>
  </si>
  <si>
    <t>Inne</t>
  </si>
  <si>
    <t xml:space="preserve">Ogółem </t>
  </si>
  <si>
    <t>S. sonnei</t>
  </si>
  <si>
    <t>S. flexneri</t>
  </si>
  <si>
    <t>Szczepienia BCG noworodków oraz stan zaszczepienia dzieci i młodzieży przeciwko niektórym chorobom zakaźnym / odsetek zaszczepionych/</t>
  </si>
  <si>
    <t>Szczepienia BCG noworodków w 1991 roku</t>
  </si>
  <si>
    <t xml:space="preserve">Stan zaszczepienia dzieci i młodzieży w dniu 31 grudnia 1990 roku przeciw: </t>
  </si>
  <si>
    <t>Błonicy 1990-1976</t>
  </si>
  <si>
    <t>Krztuścowi 1990-1988</t>
  </si>
  <si>
    <t>Tężcowi 1990-1974</t>
  </si>
  <si>
    <t>Poliomyelitis 1990-1984</t>
  </si>
  <si>
    <t>Odrze 1989-1987</t>
  </si>
  <si>
    <t>Ludność wg województw</t>
  </si>
  <si>
    <r>
      <rPr>
        <sz val="10"/>
        <rFont val="Arial"/>
        <family val="2"/>
        <charset val="238"/>
      </rPr>
      <t xml:space="preserve">Stan na dzień </t>
    </r>
    <r>
      <rPr>
        <sz val="10"/>
        <color rgb="FF000000"/>
        <rFont val="Arial"/>
        <family val="2"/>
        <charset val="238"/>
      </rPr>
      <t>30.VI.1991</t>
    </r>
  </si>
  <si>
    <t>Ludność ogółem</t>
  </si>
  <si>
    <t>Dzieci do 14 r. ż.</t>
  </si>
  <si>
    <t>Dzieci do 2 r. ż.</t>
  </si>
  <si>
    <t>Dane wg faktycznego miejsca zamieszkania.</t>
  </si>
  <si>
    <t>Ludność wg wieku płci i środowiska</t>
  </si>
  <si>
    <r>
      <rPr>
        <sz val="10"/>
        <rFont val="Arial"/>
        <family val="2"/>
        <charset val="238"/>
      </rPr>
      <t xml:space="preserve">Stan w dniu </t>
    </r>
    <r>
      <rPr>
        <sz val="10"/>
        <color rgb="FF000000"/>
        <rFont val="Arial"/>
        <family val="2"/>
        <charset val="238"/>
      </rPr>
      <t>30.VI.1911</t>
    </r>
    <r>
      <rPr>
        <sz val="10"/>
        <rFont val="Arial"/>
        <family val="2"/>
        <charset val="238"/>
      </rPr>
      <t xml:space="preserve"> r.</t>
    </r>
  </si>
  <si>
    <t>Grupy wieku</t>
  </si>
  <si>
    <t>0-4</t>
  </si>
  <si>
    <t>65-74</t>
  </si>
  <si>
    <t>75+</t>
  </si>
  <si>
    <t>Ludność wg środowiska , liczby ludności w miastach i płci</t>
  </si>
  <si>
    <r>
      <rPr>
        <sz val="10"/>
        <rFont val="Arial"/>
        <family val="2"/>
        <charset val="238"/>
      </rPr>
      <t xml:space="preserve">Stan w dniu </t>
    </r>
    <r>
      <rPr>
        <sz val="10"/>
        <color rgb="FF000000"/>
        <rFont val="Arial"/>
        <family val="2"/>
        <charset val="238"/>
      </rPr>
      <t>30.VI.1991</t>
    </r>
    <r>
      <rPr>
        <sz val="10"/>
        <rFont val="Arial"/>
        <family val="2"/>
        <charset val="238"/>
      </rPr>
      <t xml:space="preserve"> r.</t>
    </r>
  </si>
  <si>
    <t>Środowisko</t>
  </si>
  <si>
    <t>Miasto &lt; 20 tys.</t>
  </si>
  <si>
    <t>Miasto 20-50 tys.</t>
  </si>
  <si>
    <t>Miasto 50-100 tys.</t>
  </si>
  <si>
    <t>Miasto &gt; 100 tys.</t>
  </si>
  <si>
    <t>Liczba zbadanych osób chorych</t>
  </si>
  <si>
    <t>Liczba zbadanych osób zdrowych$$</t>
  </si>
  <si>
    <t>$ Dane z 47 województw (bez woj. Olsztyńskiego).</t>
  </si>
  <si>
    <t>$$ Ozdrowieńcy, osoby ze stycznością, branżowcy.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</si>
</sst>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ont="1" applyAlignment="1"/>
    <xf numFmtId="165" fontId="0" fillId="0" borderId="1" xfId="0" applyNumberFormat="1" applyBorder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2" fontId="0" fillId="0" borderId="1" xfId="0" applyNumberFormat="1" applyBorder="1"/>
    <xf numFmtId="0" fontId="2" fillId="0" borderId="0" xfId="0" applyFont="1"/>
    <xf numFmtId="0" fontId="0" fillId="0" borderId="0" xfId="0" applyFont="1" applyAlignment="1">
      <alignment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sqref="A1:I1"/>
    </sheetView>
  </sheetViews>
  <sheetFormatPr defaultRowHeight="15" x14ac:dyDescent="0.25"/>
  <cols>
    <col min="1" max="1" width="19.7109375" customWidth="1"/>
    <col min="2" max="1025" width="11.5703125" customWidth="1"/>
  </cols>
  <sheetData>
    <row r="1" spans="1:9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3" spans="1:9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</row>
    <row r="5" spans="1:9" x14ac:dyDescent="0.25">
      <c r="A5" s="26" t="s">
        <v>2</v>
      </c>
      <c r="B5" s="27" t="s">
        <v>3</v>
      </c>
      <c r="C5" s="27"/>
      <c r="D5" s="27"/>
      <c r="E5" s="27"/>
      <c r="F5" s="27" t="s">
        <v>4</v>
      </c>
      <c r="G5" s="27"/>
      <c r="H5" s="27"/>
      <c r="I5" s="27"/>
    </row>
    <row r="6" spans="1:9" ht="34.9" customHeight="1" x14ac:dyDescent="0.25">
      <c r="A6" s="26"/>
      <c r="B6" s="28" t="s">
        <v>5</v>
      </c>
      <c r="C6" s="28"/>
      <c r="D6" s="29" t="s">
        <v>6</v>
      </c>
      <c r="E6" s="29"/>
      <c r="F6" s="30" t="s">
        <v>5</v>
      </c>
      <c r="G6" s="30"/>
      <c r="H6" s="30" t="s">
        <v>6</v>
      </c>
      <c r="I6" s="30"/>
    </row>
    <row r="7" spans="1:9" x14ac:dyDescent="0.25">
      <c r="A7" s="26"/>
      <c r="B7" s="4">
        <v>1990</v>
      </c>
      <c r="C7" s="4">
        <v>1991</v>
      </c>
      <c r="D7" s="4">
        <v>1990</v>
      </c>
      <c r="E7" s="4">
        <v>1991</v>
      </c>
      <c r="F7" s="4">
        <v>1990</v>
      </c>
      <c r="G7" s="4">
        <v>1991</v>
      </c>
      <c r="H7" s="5">
        <v>1990</v>
      </c>
      <c r="I7" s="4">
        <v>1991</v>
      </c>
    </row>
    <row r="8" spans="1:9" x14ac:dyDescent="0.25">
      <c r="A8" s="4" t="s">
        <v>7</v>
      </c>
      <c r="B8" s="4">
        <v>15961</v>
      </c>
      <c r="C8" s="4">
        <v>16323</v>
      </c>
      <c r="D8" s="4">
        <v>15316</v>
      </c>
      <c r="E8" s="4">
        <v>15624</v>
      </c>
      <c r="F8" s="6">
        <v>41.9</v>
      </c>
      <c r="G8" s="4">
        <v>42.7</v>
      </c>
      <c r="H8" s="6">
        <v>40.200000000000003</v>
      </c>
      <c r="I8" s="6">
        <v>40.9</v>
      </c>
    </row>
    <row r="9" spans="1:9" x14ac:dyDescent="0.25">
      <c r="A9" s="4" t="s">
        <v>8</v>
      </c>
      <c r="B9" s="4">
        <v>1249</v>
      </c>
      <c r="C9" s="4">
        <v>1221</v>
      </c>
      <c r="D9" s="4">
        <v>1194</v>
      </c>
      <c r="E9" s="4">
        <v>1180</v>
      </c>
      <c r="F9" s="6">
        <v>51.6</v>
      </c>
      <c r="G9" s="4">
        <v>50.4</v>
      </c>
      <c r="H9" s="6">
        <v>49.3</v>
      </c>
      <c r="I9" s="6">
        <v>48.7</v>
      </c>
    </row>
    <row r="10" spans="1:9" x14ac:dyDescent="0.25">
      <c r="A10" s="4" t="s">
        <v>9</v>
      </c>
      <c r="B10" s="4">
        <v>160</v>
      </c>
      <c r="C10" s="4">
        <v>154</v>
      </c>
      <c r="D10" s="4">
        <v>157</v>
      </c>
      <c r="E10" s="4">
        <v>149</v>
      </c>
      <c r="F10" s="6">
        <v>52.5</v>
      </c>
      <c r="G10" s="4">
        <v>50.4</v>
      </c>
      <c r="H10" s="6">
        <v>51.5</v>
      </c>
      <c r="I10" s="6">
        <v>48.7</v>
      </c>
    </row>
    <row r="11" spans="1:9" x14ac:dyDescent="0.25">
      <c r="A11" s="4" t="s">
        <v>10</v>
      </c>
      <c r="B11" s="4">
        <v>251</v>
      </c>
      <c r="C11" s="4">
        <v>256</v>
      </c>
      <c r="D11" s="4">
        <v>235</v>
      </c>
      <c r="E11" s="4">
        <v>243</v>
      </c>
      <c r="F11" s="6">
        <v>36.299999999999997</v>
      </c>
      <c r="G11" s="4">
        <v>36.9</v>
      </c>
      <c r="H11" s="6">
        <v>34</v>
      </c>
      <c r="I11" s="6">
        <v>35</v>
      </c>
    </row>
    <row r="12" spans="1:9" x14ac:dyDescent="0.25">
      <c r="A12" s="4" t="s">
        <v>11</v>
      </c>
      <c r="B12" s="4">
        <v>335</v>
      </c>
      <c r="C12" s="4">
        <v>347</v>
      </c>
      <c r="D12" s="4">
        <v>324</v>
      </c>
      <c r="E12" s="4">
        <v>328</v>
      </c>
      <c r="F12" s="6">
        <v>37.299999999999997</v>
      </c>
      <c r="G12" s="4">
        <v>38.4</v>
      </c>
      <c r="H12" s="6">
        <v>36.1</v>
      </c>
      <c r="I12" s="6">
        <v>36.299999999999997</v>
      </c>
    </row>
    <row r="13" spans="1:9" x14ac:dyDescent="0.25">
      <c r="A13" s="4" t="s">
        <v>12</v>
      </c>
      <c r="B13" s="4">
        <v>335</v>
      </c>
      <c r="C13" s="4">
        <v>342</v>
      </c>
      <c r="D13" s="4">
        <v>327</v>
      </c>
      <c r="E13" s="4">
        <v>322</v>
      </c>
      <c r="F13" s="6">
        <v>30.2</v>
      </c>
      <c r="G13" s="4">
        <v>30.7</v>
      </c>
      <c r="H13" s="6">
        <v>29.5</v>
      </c>
      <c r="I13" s="6">
        <v>28.9</v>
      </c>
    </row>
    <row r="14" spans="1:9" x14ac:dyDescent="0.25">
      <c r="A14" s="4" t="s">
        <v>13</v>
      </c>
      <c r="B14" s="4">
        <v>119</v>
      </c>
      <c r="C14" s="4">
        <v>112</v>
      </c>
      <c r="D14" s="4">
        <v>118</v>
      </c>
      <c r="E14" s="4">
        <v>107</v>
      </c>
      <c r="F14" s="6">
        <v>48.2</v>
      </c>
      <c r="G14" s="4">
        <v>45.2</v>
      </c>
      <c r="H14" s="6">
        <v>47.8</v>
      </c>
      <c r="I14" s="6">
        <v>43.2</v>
      </c>
    </row>
    <row r="15" spans="1:9" x14ac:dyDescent="0.25">
      <c r="A15" s="4" t="s">
        <v>14</v>
      </c>
      <c r="B15" s="4">
        <v>246</v>
      </c>
      <c r="C15" s="4">
        <v>280</v>
      </c>
      <c r="D15" s="4">
        <v>244</v>
      </c>
      <c r="E15" s="4">
        <v>275</v>
      </c>
      <c r="F15" s="6">
        <v>57.5</v>
      </c>
      <c r="G15" s="4">
        <v>65.3</v>
      </c>
      <c r="H15" s="6">
        <v>57</v>
      </c>
      <c r="I15" s="6">
        <v>64.099999999999994</v>
      </c>
    </row>
    <row r="16" spans="1:9" x14ac:dyDescent="0.25">
      <c r="A16" s="4" t="s">
        <v>15</v>
      </c>
      <c r="B16" s="4">
        <v>411</v>
      </c>
      <c r="C16" s="4">
        <v>462</v>
      </c>
      <c r="D16" s="4">
        <v>403</v>
      </c>
      <c r="E16" s="4">
        <v>447</v>
      </c>
      <c r="F16" s="6">
        <v>53</v>
      </c>
      <c r="G16" s="4">
        <v>59.5</v>
      </c>
      <c r="H16" s="6">
        <v>51.9</v>
      </c>
      <c r="I16" s="6">
        <v>57.5</v>
      </c>
    </row>
    <row r="17" spans="1:9" x14ac:dyDescent="0.25">
      <c r="A17" s="4" t="s">
        <v>16</v>
      </c>
      <c r="B17" s="4">
        <v>233</v>
      </c>
      <c r="C17" s="4">
        <v>189</v>
      </c>
      <c r="D17" s="4">
        <v>227</v>
      </c>
      <c r="E17" s="4">
        <v>181</v>
      </c>
      <c r="F17" s="6">
        <v>48.8</v>
      </c>
      <c r="G17" s="4">
        <v>39.4</v>
      </c>
      <c r="H17" s="6">
        <v>47.5</v>
      </c>
      <c r="I17" s="6">
        <v>37.700000000000003</v>
      </c>
    </row>
    <row r="18" spans="1:9" x14ac:dyDescent="0.25">
      <c r="A18" s="4" t="s">
        <v>17</v>
      </c>
      <c r="B18" s="4">
        <v>554</v>
      </c>
      <c r="C18" s="4">
        <v>561</v>
      </c>
      <c r="D18" s="4">
        <v>513</v>
      </c>
      <c r="E18" s="4">
        <v>531</v>
      </c>
      <c r="F18" s="6">
        <v>38.799999999999997</v>
      </c>
      <c r="G18" s="4">
        <v>39.1</v>
      </c>
      <c r="H18" s="6">
        <v>35.9</v>
      </c>
      <c r="I18" s="6">
        <v>37</v>
      </c>
    </row>
    <row r="19" spans="1:9" x14ac:dyDescent="0.25">
      <c r="A19" s="4" t="s">
        <v>18</v>
      </c>
      <c r="B19" s="4">
        <v>177</v>
      </c>
      <c r="C19" s="4">
        <v>183</v>
      </c>
      <c r="D19" s="4">
        <v>165</v>
      </c>
      <c r="E19" s="4">
        <v>171</v>
      </c>
      <c r="F19" s="6">
        <v>35.4</v>
      </c>
      <c r="G19" s="4">
        <v>36.5</v>
      </c>
      <c r="H19" s="6">
        <v>33</v>
      </c>
      <c r="I19" s="6">
        <v>34.1</v>
      </c>
    </row>
    <row r="20" spans="1:9" x14ac:dyDescent="0.25">
      <c r="A20" s="4" t="s">
        <v>19</v>
      </c>
      <c r="B20" s="4">
        <v>226</v>
      </c>
      <c r="C20" s="4">
        <v>267</v>
      </c>
      <c r="D20" s="4">
        <v>219</v>
      </c>
      <c r="E20" s="4">
        <v>256</v>
      </c>
      <c r="F20" s="6">
        <v>43.7</v>
      </c>
      <c r="G20" s="4">
        <v>51.5</v>
      </c>
      <c r="H20" s="6">
        <v>42.3</v>
      </c>
      <c r="I20" s="6">
        <v>49.4</v>
      </c>
    </row>
    <row r="21" spans="1:9" x14ac:dyDescent="0.25">
      <c r="A21" s="4" t="s">
        <v>20</v>
      </c>
      <c r="B21" s="4">
        <v>325</v>
      </c>
      <c r="C21" s="4">
        <v>295</v>
      </c>
      <c r="D21" s="4">
        <v>309</v>
      </c>
      <c r="E21" s="4">
        <v>287</v>
      </c>
      <c r="F21" s="6">
        <v>45.8</v>
      </c>
      <c r="G21" s="4">
        <v>41.4</v>
      </c>
      <c r="H21" s="6">
        <v>43.6</v>
      </c>
      <c r="I21" s="6">
        <v>40.299999999999997</v>
      </c>
    </row>
    <row r="22" spans="1:9" x14ac:dyDescent="0.25">
      <c r="A22" s="4" t="s">
        <v>21</v>
      </c>
      <c r="B22" s="4">
        <v>1678</v>
      </c>
      <c r="C22" s="4">
        <v>1858</v>
      </c>
      <c r="D22" s="4">
        <v>1637</v>
      </c>
      <c r="E22" s="4">
        <v>1817</v>
      </c>
      <c r="F22" s="6">
        <v>42.2</v>
      </c>
      <c r="G22" s="4">
        <v>46.5</v>
      </c>
      <c r="H22" s="6">
        <v>41.1</v>
      </c>
      <c r="I22" s="6">
        <v>45.5</v>
      </c>
    </row>
    <row r="23" spans="1:9" x14ac:dyDescent="0.25">
      <c r="A23" s="4" t="s">
        <v>22</v>
      </c>
      <c r="B23" s="4">
        <v>511</v>
      </c>
      <c r="C23" s="4">
        <v>508</v>
      </c>
      <c r="D23" s="4">
        <v>487</v>
      </c>
      <c r="E23" s="4">
        <v>484</v>
      </c>
      <c r="F23" s="6">
        <v>45.4</v>
      </c>
      <c r="G23" s="4">
        <v>45.1</v>
      </c>
      <c r="H23" s="6">
        <v>43.2</v>
      </c>
      <c r="I23" s="6">
        <v>42.9</v>
      </c>
    </row>
    <row r="24" spans="1:9" x14ac:dyDescent="0.25">
      <c r="A24" s="4" t="s">
        <v>23</v>
      </c>
      <c r="B24" s="4">
        <v>239</v>
      </c>
      <c r="C24" s="4">
        <v>189</v>
      </c>
      <c r="D24" s="4">
        <v>227</v>
      </c>
      <c r="E24" s="4">
        <v>180</v>
      </c>
      <c r="F24" s="6">
        <v>51</v>
      </c>
      <c r="G24" s="4">
        <v>40.200000000000003</v>
      </c>
      <c r="H24" s="6">
        <v>48.5</v>
      </c>
      <c r="I24" s="6">
        <v>38.299999999999997</v>
      </c>
    </row>
    <row r="25" spans="1:9" x14ac:dyDescent="0.25">
      <c r="A25" s="4" t="s">
        <v>24</v>
      </c>
      <c r="B25" s="4">
        <v>167</v>
      </c>
      <c r="C25" s="4">
        <v>174</v>
      </c>
      <c r="D25" s="4">
        <v>166</v>
      </c>
      <c r="E25" s="4">
        <v>168</v>
      </c>
      <c r="F25" s="6">
        <v>33</v>
      </c>
      <c r="G25" s="4">
        <v>34.1</v>
      </c>
      <c r="H25" s="6">
        <v>32.799999999999997</v>
      </c>
      <c r="I25" s="6">
        <v>33</v>
      </c>
    </row>
    <row r="26" spans="1:9" x14ac:dyDescent="0.25">
      <c r="A26" s="4" t="s">
        <v>25</v>
      </c>
      <c r="B26" s="4">
        <v>519</v>
      </c>
      <c r="C26" s="4">
        <v>446</v>
      </c>
      <c r="D26" s="4">
        <v>490</v>
      </c>
      <c r="E26" s="4">
        <v>415</v>
      </c>
      <c r="F26" s="6">
        <v>42.2</v>
      </c>
      <c r="G26" s="4">
        <v>36.200000000000003</v>
      </c>
      <c r="H26" s="6">
        <v>39.799999999999997</v>
      </c>
      <c r="I26" s="6">
        <v>33.700000000000003</v>
      </c>
    </row>
    <row r="27" spans="1:9" x14ac:dyDescent="0.25">
      <c r="A27" s="4" t="s">
        <v>26</v>
      </c>
      <c r="B27" s="4">
        <v>239</v>
      </c>
      <c r="C27" s="4">
        <v>247</v>
      </c>
      <c r="D27" s="4">
        <v>228</v>
      </c>
      <c r="E27" s="4">
        <v>234</v>
      </c>
      <c r="F27" s="6">
        <v>48.4</v>
      </c>
      <c r="G27" s="4">
        <v>49.7</v>
      </c>
      <c r="H27" s="6">
        <v>46.2</v>
      </c>
      <c r="I27" s="6">
        <v>47.1</v>
      </c>
    </row>
    <row r="28" spans="1:9" x14ac:dyDescent="0.25">
      <c r="A28" s="4" t="s">
        <v>27</v>
      </c>
      <c r="B28" s="4">
        <v>176</v>
      </c>
      <c r="C28" s="4">
        <v>194</v>
      </c>
      <c r="D28" s="4">
        <v>171</v>
      </c>
      <c r="E28" s="4">
        <v>177</v>
      </c>
      <c r="F28" s="6">
        <v>34.200000000000003</v>
      </c>
      <c r="G28" s="4">
        <v>37.5</v>
      </c>
      <c r="H28" s="6">
        <v>33.299999999999997</v>
      </c>
      <c r="I28" s="6">
        <v>34.200000000000003</v>
      </c>
    </row>
    <row r="29" spans="1:9" x14ac:dyDescent="0.25">
      <c r="A29" s="4" t="s">
        <v>28</v>
      </c>
      <c r="B29" s="4">
        <v>96</v>
      </c>
      <c r="C29" s="4">
        <v>113</v>
      </c>
      <c r="D29" s="4">
        <v>91</v>
      </c>
      <c r="E29" s="4">
        <v>109</v>
      </c>
      <c r="F29" s="6">
        <v>24.9</v>
      </c>
      <c r="G29" s="4">
        <v>29.1</v>
      </c>
      <c r="H29" s="6">
        <v>23.6</v>
      </c>
      <c r="I29" s="6">
        <v>28.1</v>
      </c>
    </row>
    <row r="30" spans="1:9" x14ac:dyDescent="0.25">
      <c r="A30" s="4" t="s">
        <v>29</v>
      </c>
      <c r="B30" s="4">
        <v>482</v>
      </c>
      <c r="C30" s="4">
        <v>459</v>
      </c>
      <c r="D30" s="4">
        <v>469</v>
      </c>
      <c r="E30" s="4">
        <v>433</v>
      </c>
      <c r="F30" s="6">
        <v>47.5</v>
      </c>
      <c r="G30" s="4">
        <v>45.1</v>
      </c>
      <c r="H30" s="6">
        <v>46.2</v>
      </c>
      <c r="I30" s="6">
        <v>42.6</v>
      </c>
    </row>
    <row r="31" spans="1:9" x14ac:dyDescent="0.25">
      <c r="A31" s="4" t="s">
        <v>30</v>
      </c>
      <c r="B31" s="4">
        <v>134</v>
      </c>
      <c r="C31" s="4">
        <v>119</v>
      </c>
      <c r="D31" s="4">
        <v>129</v>
      </c>
      <c r="E31" s="4">
        <v>114</v>
      </c>
      <c r="F31" s="6">
        <v>38.700000000000003</v>
      </c>
      <c r="G31" s="4">
        <v>34.299999999999997</v>
      </c>
      <c r="H31" s="6">
        <v>37.299999999999997</v>
      </c>
      <c r="I31" s="6">
        <v>32.799999999999997</v>
      </c>
    </row>
    <row r="32" spans="1:9" x14ac:dyDescent="0.25">
      <c r="A32" s="4" t="s">
        <v>31</v>
      </c>
      <c r="B32" s="4">
        <v>587</v>
      </c>
      <c r="C32" s="4">
        <v>571</v>
      </c>
      <c r="D32" s="4">
        <v>562</v>
      </c>
      <c r="E32" s="4">
        <v>540</v>
      </c>
      <c r="F32" s="6">
        <v>51.4</v>
      </c>
      <c r="G32" s="4">
        <v>50.2</v>
      </c>
      <c r="H32" s="6">
        <v>49.3</v>
      </c>
      <c r="I32" s="6">
        <v>47.5</v>
      </c>
    </row>
    <row r="33" spans="1:9" x14ac:dyDescent="0.25">
      <c r="A33" s="4" t="s">
        <v>32</v>
      </c>
      <c r="B33" s="4">
        <v>276</v>
      </c>
      <c r="C33" s="4">
        <v>339</v>
      </c>
      <c r="D33" s="4">
        <v>261</v>
      </c>
      <c r="E33" s="4">
        <v>315</v>
      </c>
      <c r="F33" s="6">
        <v>39.700000000000003</v>
      </c>
      <c r="G33" s="4">
        <v>48.4</v>
      </c>
      <c r="H33" s="6">
        <v>37.6</v>
      </c>
      <c r="I33" s="6">
        <v>45</v>
      </c>
    </row>
    <row r="34" spans="1:9" x14ac:dyDescent="0.25">
      <c r="A34" s="4" t="s">
        <v>33</v>
      </c>
      <c r="B34" s="4">
        <v>266</v>
      </c>
      <c r="C34" s="4">
        <v>247</v>
      </c>
      <c r="D34" s="4">
        <v>247</v>
      </c>
      <c r="E34" s="4">
        <v>238</v>
      </c>
      <c r="F34" s="6">
        <v>35.4</v>
      </c>
      <c r="G34" s="4">
        <v>32.700000000000003</v>
      </c>
      <c r="H34" s="6">
        <v>32.9</v>
      </c>
      <c r="I34" s="6">
        <v>31.5</v>
      </c>
    </row>
    <row r="35" spans="1:9" x14ac:dyDescent="0.25">
      <c r="A35" s="4" t="s">
        <v>34</v>
      </c>
      <c r="B35" s="4">
        <v>379</v>
      </c>
      <c r="C35" s="4">
        <v>378</v>
      </c>
      <c r="D35" s="4">
        <v>362</v>
      </c>
      <c r="E35" s="4">
        <v>358</v>
      </c>
      <c r="F35" s="6">
        <v>37.299999999999997</v>
      </c>
      <c r="G35" s="4">
        <v>37.1</v>
      </c>
      <c r="H35" s="6">
        <v>35.6</v>
      </c>
      <c r="I35" s="6">
        <v>35.1</v>
      </c>
    </row>
    <row r="36" spans="1:9" x14ac:dyDescent="0.25">
      <c r="A36" s="4" t="s">
        <v>35</v>
      </c>
      <c r="B36" s="4">
        <v>193</v>
      </c>
      <c r="C36" s="4">
        <v>232</v>
      </c>
      <c r="D36" s="4">
        <v>188</v>
      </c>
      <c r="E36" s="4">
        <v>227</v>
      </c>
      <c r="F36" s="6">
        <v>48.7</v>
      </c>
      <c r="G36" s="4">
        <v>58.3</v>
      </c>
      <c r="H36" s="6">
        <v>47.5</v>
      </c>
      <c r="I36" s="6">
        <v>57</v>
      </c>
    </row>
    <row r="37" spans="1:9" x14ac:dyDescent="0.25">
      <c r="A37" s="4" t="s">
        <v>36</v>
      </c>
      <c r="B37" s="4">
        <v>126</v>
      </c>
      <c r="C37" s="4">
        <v>102</v>
      </c>
      <c r="D37" s="4">
        <v>123</v>
      </c>
      <c r="E37" s="4">
        <v>100</v>
      </c>
      <c r="F37" s="6">
        <v>26.3</v>
      </c>
      <c r="G37" s="4">
        <v>21.2</v>
      </c>
      <c r="H37" s="6">
        <v>25.7</v>
      </c>
      <c r="I37" s="6">
        <v>20.7</v>
      </c>
    </row>
    <row r="38" spans="1:9" x14ac:dyDescent="0.25">
      <c r="A38" s="4" t="s">
        <v>37</v>
      </c>
      <c r="B38" s="4">
        <v>301</v>
      </c>
      <c r="C38" s="4">
        <v>341</v>
      </c>
      <c r="D38" s="4">
        <v>295</v>
      </c>
      <c r="E38" s="4">
        <v>330</v>
      </c>
      <c r="F38" s="6">
        <v>46.9</v>
      </c>
      <c r="G38" s="4">
        <v>53.1</v>
      </c>
      <c r="H38" s="6">
        <v>45.9</v>
      </c>
      <c r="I38" s="6">
        <v>51.3</v>
      </c>
    </row>
    <row r="39" spans="1:9" x14ac:dyDescent="0.25">
      <c r="A39" s="4" t="s">
        <v>38</v>
      </c>
      <c r="B39" s="4">
        <v>276</v>
      </c>
      <c r="C39" s="4">
        <v>230</v>
      </c>
      <c r="D39" s="4">
        <v>269</v>
      </c>
      <c r="E39" s="4">
        <v>220</v>
      </c>
      <c r="F39" s="6">
        <v>53.5</v>
      </c>
      <c r="G39" s="4">
        <v>44.5</v>
      </c>
      <c r="H39" s="6">
        <v>52.1</v>
      </c>
      <c r="I39" s="6">
        <v>42.5</v>
      </c>
    </row>
    <row r="40" spans="1:9" x14ac:dyDescent="0.25">
      <c r="A40" s="4" t="s">
        <v>39</v>
      </c>
      <c r="B40" s="4">
        <v>361</v>
      </c>
      <c r="C40" s="4">
        <v>410</v>
      </c>
      <c r="D40" s="4">
        <v>343</v>
      </c>
      <c r="E40" s="4">
        <v>395</v>
      </c>
      <c r="F40" s="6">
        <v>27.1</v>
      </c>
      <c r="G40" s="4">
        <v>30.7</v>
      </c>
      <c r="H40" s="6">
        <v>25.8</v>
      </c>
      <c r="I40" s="6">
        <v>29.5</v>
      </c>
    </row>
    <row r="41" spans="1:9" x14ac:dyDescent="0.25">
      <c r="A41" s="4" t="s">
        <v>40</v>
      </c>
      <c r="B41" s="4">
        <v>200</v>
      </c>
      <c r="C41" s="4">
        <v>183</v>
      </c>
      <c r="D41" s="4">
        <v>195</v>
      </c>
      <c r="E41" s="4">
        <v>177</v>
      </c>
      <c r="F41" s="6">
        <v>49.3</v>
      </c>
      <c r="G41" s="4">
        <v>44.9</v>
      </c>
      <c r="H41" s="6">
        <v>48.1</v>
      </c>
      <c r="I41" s="6">
        <v>43.4</v>
      </c>
    </row>
    <row r="42" spans="1:9" x14ac:dyDescent="0.25">
      <c r="A42" s="4" t="s">
        <v>41</v>
      </c>
      <c r="B42" s="4">
        <v>388</v>
      </c>
      <c r="C42" s="4">
        <v>344</v>
      </c>
      <c r="D42" s="4">
        <v>374</v>
      </c>
      <c r="E42" s="4">
        <v>326</v>
      </c>
      <c r="F42" s="6">
        <v>51.7</v>
      </c>
      <c r="G42" s="4">
        <v>45.7</v>
      </c>
      <c r="H42" s="6">
        <v>49.9</v>
      </c>
      <c r="I42" s="6">
        <v>43.3</v>
      </c>
    </row>
    <row r="43" spans="1:9" x14ac:dyDescent="0.25">
      <c r="A43" s="4" t="s">
        <v>42</v>
      </c>
      <c r="B43" s="4">
        <v>262</v>
      </c>
      <c r="C43" s="4">
        <v>308</v>
      </c>
      <c r="D43" s="4">
        <v>248</v>
      </c>
      <c r="E43" s="4">
        <v>300</v>
      </c>
      <c r="F43" s="6">
        <v>36.299999999999997</v>
      </c>
      <c r="G43" s="4">
        <v>42.4</v>
      </c>
      <c r="H43" s="6">
        <v>34.4</v>
      </c>
      <c r="I43" s="6">
        <v>41.3</v>
      </c>
    </row>
    <row r="44" spans="1:9" x14ac:dyDescent="0.25">
      <c r="A44" s="4" t="s">
        <v>43</v>
      </c>
      <c r="B44" s="4">
        <v>408</v>
      </c>
      <c r="C44" s="4">
        <v>433</v>
      </c>
      <c r="D44" s="4">
        <v>389</v>
      </c>
      <c r="E44" s="4">
        <v>421</v>
      </c>
      <c r="F44" s="6">
        <v>62.8</v>
      </c>
      <c r="G44" s="4">
        <v>66.400000000000006</v>
      </c>
      <c r="H44" s="6">
        <v>59.8</v>
      </c>
      <c r="I44" s="6">
        <v>64.5</v>
      </c>
    </row>
    <row r="45" spans="1:9" x14ac:dyDescent="0.25">
      <c r="A45" s="4" t="s">
        <v>44</v>
      </c>
      <c r="B45" s="4">
        <v>212</v>
      </c>
      <c r="C45" s="4">
        <v>213</v>
      </c>
      <c r="D45" s="4">
        <v>208</v>
      </c>
      <c r="E45" s="4">
        <v>210</v>
      </c>
      <c r="F45" s="6">
        <v>52</v>
      </c>
      <c r="G45" s="4">
        <v>52.1</v>
      </c>
      <c r="H45" s="6">
        <v>51</v>
      </c>
      <c r="I45" s="6">
        <v>51.4</v>
      </c>
    </row>
    <row r="46" spans="1:9" x14ac:dyDescent="0.25">
      <c r="A46" s="4" t="s">
        <v>45</v>
      </c>
      <c r="B46" s="4">
        <v>163</v>
      </c>
      <c r="C46" s="4">
        <v>203</v>
      </c>
      <c r="D46" s="4">
        <v>157</v>
      </c>
      <c r="E46" s="4">
        <v>197</v>
      </c>
      <c r="F46" s="6">
        <v>38.9</v>
      </c>
      <c r="G46" s="4">
        <v>48.3</v>
      </c>
      <c r="H46" s="6">
        <v>37.5</v>
      </c>
      <c r="I46" s="6">
        <v>46.9</v>
      </c>
    </row>
    <row r="47" spans="1:9" x14ac:dyDescent="0.25">
      <c r="A47" s="4" t="s">
        <v>46</v>
      </c>
      <c r="B47" s="4">
        <v>107</v>
      </c>
      <c r="C47" s="4">
        <v>110</v>
      </c>
      <c r="D47" s="4">
        <v>101</v>
      </c>
      <c r="E47" s="4">
        <v>99</v>
      </c>
      <c r="F47" s="6">
        <v>26</v>
      </c>
      <c r="G47" s="4">
        <v>26.5</v>
      </c>
      <c r="H47" s="6">
        <v>24.5</v>
      </c>
      <c r="I47" s="6">
        <v>23.8</v>
      </c>
    </row>
    <row r="48" spans="1:9" x14ac:dyDescent="0.25">
      <c r="A48" s="4" t="s">
        <v>47</v>
      </c>
      <c r="B48" s="4">
        <v>114</v>
      </c>
      <c r="C48" s="4">
        <v>139</v>
      </c>
      <c r="D48" s="4">
        <v>108</v>
      </c>
      <c r="E48" s="4">
        <v>129</v>
      </c>
      <c r="F48" s="6">
        <v>24.3</v>
      </c>
      <c r="G48" s="4">
        <v>29.4</v>
      </c>
      <c r="H48" s="6">
        <v>23</v>
      </c>
      <c r="I48" s="6">
        <v>27.3</v>
      </c>
    </row>
    <row r="49" spans="1:9" x14ac:dyDescent="0.25">
      <c r="A49" s="4" t="s">
        <v>48</v>
      </c>
      <c r="B49" s="4">
        <v>354</v>
      </c>
      <c r="C49" s="4">
        <v>339</v>
      </c>
      <c r="D49" s="4">
        <v>323</v>
      </c>
      <c r="E49" s="4">
        <v>303</v>
      </c>
      <c r="F49" s="6">
        <v>36.5</v>
      </c>
      <c r="G49" s="4">
        <v>34.799999999999997</v>
      </c>
      <c r="H49" s="6">
        <v>33.299999999999997</v>
      </c>
      <c r="I49" s="6">
        <v>31.1</v>
      </c>
    </row>
    <row r="50" spans="1:9" x14ac:dyDescent="0.25">
      <c r="A50" s="4" t="s">
        <v>49</v>
      </c>
      <c r="B50" s="4">
        <v>249</v>
      </c>
      <c r="C50" s="4">
        <v>241</v>
      </c>
      <c r="D50" s="4">
        <v>239</v>
      </c>
      <c r="E50" s="4">
        <v>236</v>
      </c>
      <c r="F50" s="6">
        <v>41.6</v>
      </c>
      <c r="G50" s="4">
        <v>40.1</v>
      </c>
      <c r="H50" s="6">
        <v>40</v>
      </c>
      <c r="I50" s="6">
        <v>39.299999999999997</v>
      </c>
    </row>
    <row r="51" spans="1:9" x14ac:dyDescent="0.25">
      <c r="A51" s="4" t="s">
        <v>50</v>
      </c>
      <c r="B51" s="4">
        <v>265</v>
      </c>
      <c r="C51" s="4">
        <v>266</v>
      </c>
      <c r="D51" s="4">
        <v>254</v>
      </c>
      <c r="E51" s="4">
        <v>254</v>
      </c>
      <c r="F51" s="6">
        <v>39.700000000000003</v>
      </c>
      <c r="G51" s="4">
        <v>39.6</v>
      </c>
      <c r="H51" s="6">
        <v>38</v>
      </c>
      <c r="I51" s="6">
        <v>37.799999999999997</v>
      </c>
    </row>
    <row r="52" spans="1:9" x14ac:dyDescent="0.25">
      <c r="A52" s="4" t="s">
        <v>51</v>
      </c>
      <c r="B52" s="4">
        <v>242</v>
      </c>
      <c r="C52" s="4">
        <v>249</v>
      </c>
      <c r="D52" s="4">
        <v>231</v>
      </c>
      <c r="E52" s="4">
        <v>242</v>
      </c>
      <c r="F52" s="6">
        <v>36.799999999999997</v>
      </c>
      <c r="G52" s="4">
        <v>37.700000000000003</v>
      </c>
      <c r="H52" s="6">
        <v>35.1</v>
      </c>
      <c r="I52" s="6">
        <v>36.700000000000003</v>
      </c>
    </row>
    <row r="53" spans="1:9" x14ac:dyDescent="0.25">
      <c r="A53" s="4" t="s">
        <v>52</v>
      </c>
      <c r="B53" s="4">
        <v>294</v>
      </c>
      <c r="C53" s="4">
        <v>352</v>
      </c>
      <c r="D53" s="4">
        <v>284</v>
      </c>
      <c r="E53" s="4">
        <v>331</v>
      </c>
      <c r="F53" s="6">
        <v>39.700000000000003</v>
      </c>
      <c r="G53" s="4">
        <v>47.5</v>
      </c>
      <c r="H53" s="6">
        <v>38.299999999999997</v>
      </c>
      <c r="I53" s="6">
        <v>44.7</v>
      </c>
    </row>
    <row r="54" spans="1:9" x14ac:dyDescent="0.25">
      <c r="A54" s="4" t="s">
        <v>53</v>
      </c>
      <c r="B54" s="4">
        <v>178</v>
      </c>
      <c r="C54" s="4">
        <v>226</v>
      </c>
      <c r="D54" s="4">
        <v>169</v>
      </c>
      <c r="E54" s="4">
        <v>220</v>
      </c>
      <c r="F54" s="6">
        <v>41.5</v>
      </c>
      <c r="G54" s="4">
        <v>52.6</v>
      </c>
      <c r="H54" s="6">
        <v>39.4</v>
      </c>
      <c r="I54" s="6">
        <v>51.2</v>
      </c>
    </row>
    <row r="55" spans="1:9" x14ac:dyDescent="0.25">
      <c r="A55" s="4" t="s">
        <v>54</v>
      </c>
      <c r="B55" s="4">
        <v>393</v>
      </c>
      <c r="C55" s="4">
        <v>408</v>
      </c>
      <c r="D55" s="4">
        <v>368</v>
      </c>
      <c r="E55" s="4">
        <v>390</v>
      </c>
      <c r="F55" s="6">
        <v>34.9</v>
      </c>
      <c r="G55" s="4">
        <v>36.1</v>
      </c>
      <c r="H55" s="6">
        <v>32.6</v>
      </c>
      <c r="I55" s="6">
        <v>34.5</v>
      </c>
    </row>
    <row r="56" spans="1:9" x14ac:dyDescent="0.25">
      <c r="A56" s="4" t="s">
        <v>55</v>
      </c>
      <c r="B56" s="4">
        <v>321</v>
      </c>
      <c r="C56" s="4">
        <v>289</v>
      </c>
      <c r="D56" s="4">
        <v>309</v>
      </c>
      <c r="E56" s="4">
        <v>274</v>
      </c>
      <c r="F56" s="6">
        <v>65.5</v>
      </c>
      <c r="G56" s="4">
        <v>58.9</v>
      </c>
      <c r="H56" s="6">
        <v>63</v>
      </c>
      <c r="I56" s="6">
        <v>55.9</v>
      </c>
    </row>
    <row r="57" spans="1:9" x14ac:dyDescent="0.25">
      <c r="A57" s="4" t="s">
        <v>56</v>
      </c>
      <c r="B57" s="4">
        <v>184</v>
      </c>
      <c r="C57" s="4">
        <v>194</v>
      </c>
      <c r="D57" s="4">
        <v>179</v>
      </c>
      <c r="E57" s="4">
        <v>184</v>
      </c>
      <c r="F57" s="6">
        <v>27.9</v>
      </c>
      <c r="G57" s="4">
        <v>29.3</v>
      </c>
      <c r="H57" s="6">
        <v>27.2</v>
      </c>
      <c r="I57" s="6">
        <v>27.8</v>
      </c>
    </row>
    <row r="58" spans="1:9" x14ac:dyDescent="0.25">
      <c r="A58" s="4" t="s">
        <v>57</v>
      </c>
      <c r="B58" s="4">
        <v>16136</v>
      </c>
      <c r="C58" s="4">
        <v>16496</v>
      </c>
      <c r="D58" s="4">
        <v>15484</v>
      </c>
      <c r="E58" s="4">
        <v>15782</v>
      </c>
      <c r="F58" s="6">
        <v>42.3</v>
      </c>
      <c r="G58" s="4">
        <v>43.1</v>
      </c>
      <c r="H58" s="6">
        <v>40.6</v>
      </c>
      <c r="I58" s="6">
        <v>41.3</v>
      </c>
    </row>
    <row r="59" spans="1:9" x14ac:dyDescent="0.25">
      <c r="B59" t="str">
        <f>IF(ISNUMBER(B8),IF(B8=SUM(B9:B57),"p","f"),"-")</f>
        <v>p</v>
      </c>
      <c r="C59" t="str">
        <f>IF(ISNUMBER(C8),IF(C8=SUM(C9:C57),"p","f"),"-")</f>
        <v>p</v>
      </c>
      <c r="D59" t="str">
        <f>IF(ISNUMBER(D8),IF(D8=SUM(D9:D57),"p","f"),"-")</f>
        <v>p</v>
      </c>
      <c r="E59" t="str">
        <f>IF(ISNUMBER(E8),IF(E8=SUM(E9:E57),"p","f"),"-")</f>
        <v>p</v>
      </c>
    </row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B19" sqref="B19:C19"/>
    </sheetView>
  </sheetViews>
  <sheetFormatPr defaultRowHeight="15" x14ac:dyDescent="0.25"/>
  <cols>
    <col min="1" max="1" width="3.85546875" customWidth="1"/>
    <col min="2" max="2" width="19.5703125" customWidth="1"/>
    <col min="3" max="3" width="8.7109375" customWidth="1"/>
    <col min="4" max="4" width="11.85546875" customWidth="1"/>
    <col min="5" max="5" width="12.28515625" customWidth="1"/>
    <col min="6" max="6" width="20.5703125" customWidth="1"/>
    <col min="7" max="7" width="17.85546875" customWidth="1"/>
    <col min="8" max="11" width="8.7109375" customWidth="1"/>
    <col min="12" max="12" width="20.5703125" customWidth="1"/>
    <col min="13" max="1025" width="8.7109375" customWidth="1"/>
  </cols>
  <sheetData>
    <row r="1" spans="1:7" ht="13.9" customHeight="1" x14ac:dyDescent="0.25">
      <c r="A1" s="24" t="s">
        <v>248</v>
      </c>
      <c r="B1" s="24"/>
      <c r="C1" s="24"/>
      <c r="D1" s="24"/>
      <c r="E1" s="24"/>
      <c r="F1" s="24"/>
      <c r="G1" s="24"/>
    </row>
    <row r="2" spans="1:7" ht="12.75" customHeight="1" x14ac:dyDescent="0.25"/>
    <row r="3" spans="1:7" ht="12.75" customHeight="1" x14ac:dyDescent="0.25">
      <c r="A3" s="24" t="s">
        <v>249</v>
      </c>
      <c r="B3" s="24"/>
      <c r="C3" s="24"/>
      <c r="D3" s="24"/>
      <c r="E3" s="24"/>
      <c r="F3" s="24"/>
      <c r="G3" s="24"/>
    </row>
    <row r="5" spans="1:7" ht="12.75" customHeight="1" x14ac:dyDescent="0.25">
      <c r="A5" s="31" t="s">
        <v>60</v>
      </c>
      <c r="B5" s="29" t="s">
        <v>250</v>
      </c>
      <c r="C5" s="29"/>
      <c r="D5" s="29" t="s">
        <v>193</v>
      </c>
      <c r="E5" s="29" t="s">
        <v>251</v>
      </c>
      <c r="F5" s="29" t="s">
        <v>252</v>
      </c>
      <c r="G5" s="33" t="s">
        <v>253</v>
      </c>
    </row>
    <row r="6" spans="1:7" ht="28.5" customHeight="1" x14ac:dyDescent="0.25">
      <c r="A6" s="31"/>
      <c r="B6" s="29"/>
      <c r="C6" s="29"/>
      <c r="D6" s="29"/>
      <c r="E6" s="29"/>
      <c r="F6" s="29"/>
      <c r="G6" s="33"/>
    </row>
    <row r="7" spans="1:7" x14ac:dyDescent="0.25">
      <c r="A7" s="4" t="s">
        <v>72</v>
      </c>
      <c r="B7" s="35" t="s">
        <v>254</v>
      </c>
      <c r="C7" s="35"/>
      <c r="D7" s="4">
        <v>72124</v>
      </c>
      <c r="E7" s="4">
        <v>44366</v>
      </c>
      <c r="F7" s="4">
        <v>27758</v>
      </c>
      <c r="G7" s="6">
        <f t="shared" ref="G7:G33" si="0">E7/F7</f>
        <v>1.5983139995676923</v>
      </c>
    </row>
    <row r="8" spans="1:7" x14ac:dyDescent="0.25">
      <c r="A8" s="4" t="s">
        <v>74</v>
      </c>
      <c r="B8" s="35" t="s">
        <v>255</v>
      </c>
      <c r="C8" s="35"/>
      <c r="D8" s="4">
        <v>2154</v>
      </c>
      <c r="E8" s="4">
        <v>1364</v>
      </c>
      <c r="F8" s="4">
        <v>790</v>
      </c>
      <c r="G8" s="6">
        <f t="shared" si="0"/>
        <v>1.7265822784810128</v>
      </c>
    </row>
    <row r="9" spans="1:7" x14ac:dyDescent="0.25">
      <c r="A9" s="4" t="s">
        <v>75</v>
      </c>
      <c r="B9" s="37" t="s">
        <v>287</v>
      </c>
      <c r="C9" s="38"/>
      <c r="D9" s="4">
        <v>152</v>
      </c>
      <c r="E9" s="4">
        <v>80</v>
      </c>
      <c r="F9" s="4">
        <v>72</v>
      </c>
      <c r="G9" s="6">
        <f t="shared" si="0"/>
        <v>1.1111111111111112</v>
      </c>
    </row>
    <row r="10" spans="1:7" x14ac:dyDescent="0.25">
      <c r="A10" s="4" t="s">
        <v>76</v>
      </c>
      <c r="B10" s="35" t="s">
        <v>257</v>
      </c>
      <c r="C10" s="35"/>
      <c r="D10" s="4">
        <v>42</v>
      </c>
      <c r="E10" s="4">
        <v>16</v>
      </c>
      <c r="F10" s="4">
        <v>26</v>
      </c>
      <c r="G10" s="6">
        <f t="shared" si="0"/>
        <v>0.61538461538461542</v>
      </c>
    </row>
    <row r="11" spans="1:7" x14ac:dyDescent="0.25">
      <c r="A11" s="4" t="s">
        <v>77</v>
      </c>
      <c r="B11" s="35" t="s">
        <v>258</v>
      </c>
      <c r="C11" s="35"/>
      <c r="D11" s="4">
        <v>63</v>
      </c>
      <c r="E11" s="4">
        <v>35</v>
      </c>
      <c r="F11" s="4">
        <v>28</v>
      </c>
      <c r="G11" s="6">
        <f t="shared" si="0"/>
        <v>1.25</v>
      </c>
    </row>
    <row r="12" spans="1:7" x14ac:dyDescent="0.25">
      <c r="A12" s="4" t="s">
        <v>78</v>
      </c>
      <c r="B12" s="35" t="s">
        <v>259</v>
      </c>
      <c r="C12" s="35"/>
      <c r="D12" s="4">
        <v>21</v>
      </c>
      <c r="E12" s="4">
        <v>11</v>
      </c>
      <c r="F12" s="4">
        <v>10</v>
      </c>
      <c r="G12" s="6">
        <f t="shared" si="0"/>
        <v>1.1000000000000001</v>
      </c>
    </row>
    <row r="13" spans="1:7" x14ac:dyDescent="0.25">
      <c r="A13" s="4" t="s">
        <v>79</v>
      </c>
      <c r="B13" s="35" t="s">
        <v>260</v>
      </c>
      <c r="C13" s="35"/>
      <c r="D13" s="4">
        <v>15</v>
      </c>
      <c r="E13" s="4">
        <v>8</v>
      </c>
      <c r="F13" s="4">
        <v>7</v>
      </c>
      <c r="G13" s="6">
        <f t="shared" si="0"/>
        <v>1.1428571428571428</v>
      </c>
    </row>
    <row r="14" spans="1:7" x14ac:dyDescent="0.25">
      <c r="A14" s="4" t="s">
        <v>80</v>
      </c>
      <c r="B14" s="35" t="s">
        <v>261</v>
      </c>
      <c r="C14" s="35"/>
      <c r="D14" s="4">
        <v>11</v>
      </c>
      <c r="E14" s="4">
        <v>1</v>
      </c>
      <c r="F14" s="4">
        <v>10</v>
      </c>
      <c r="G14" s="6">
        <f t="shared" si="0"/>
        <v>0.1</v>
      </c>
    </row>
    <row r="15" spans="1:7" x14ac:dyDescent="0.25">
      <c r="A15" s="4" t="s">
        <v>81</v>
      </c>
      <c r="B15" s="22" t="s">
        <v>288</v>
      </c>
      <c r="C15" s="23"/>
      <c r="D15" s="4">
        <v>20</v>
      </c>
      <c r="E15" s="4">
        <v>7</v>
      </c>
      <c r="F15" s="4">
        <v>13</v>
      </c>
      <c r="G15" s="6">
        <f t="shared" si="0"/>
        <v>0.53846153846153844</v>
      </c>
    </row>
    <row r="16" spans="1:7" x14ac:dyDescent="0.25">
      <c r="A16" s="4" t="s">
        <v>82</v>
      </c>
      <c r="B16" s="35" t="s">
        <v>262</v>
      </c>
      <c r="C16" s="35"/>
      <c r="D16" s="4">
        <v>250</v>
      </c>
      <c r="E16" s="4">
        <v>136</v>
      </c>
      <c r="F16" s="4">
        <v>114</v>
      </c>
      <c r="G16" s="6">
        <f t="shared" si="0"/>
        <v>1.1929824561403508</v>
      </c>
    </row>
    <row r="17" spans="1:7" x14ac:dyDescent="0.25">
      <c r="A17" s="4" t="s">
        <v>83</v>
      </c>
      <c r="B17" s="35" t="s">
        <v>263</v>
      </c>
      <c r="C17" s="35"/>
      <c r="D17" s="4">
        <v>51</v>
      </c>
      <c r="E17" s="4">
        <v>36</v>
      </c>
      <c r="F17" s="4">
        <v>15</v>
      </c>
      <c r="G17" s="6">
        <f t="shared" si="0"/>
        <v>2.4</v>
      </c>
    </row>
    <row r="18" spans="1:7" x14ac:dyDescent="0.25">
      <c r="A18" s="4" t="s">
        <v>84</v>
      </c>
      <c r="B18" s="35" t="s">
        <v>264</v>
      </c>
      <c r="C18" s="35"/>
      <c r="D18" s="4">
        <v>573</v>
      </c>
      <c r="E18" s="4">
        <v>279</v>
      </c>
      <c r="F18" s="4">
        <v>294</v>
      </c>
      <c r="G18" s="6">
        <f t="shared" si="0"/>
        <v>0.94897959183673475</v>
      </c>
    </row>
    <row r="19" spans="1:7" x14ac:dyDescent="0.25">
      <c r="A19" s="4" t="s">
        <v>85</v>
      </c>
      <c r="B19" s="35" t="s">
        <v>265</v>
      </c>
      <c r="C19" s="35"/>
      <c r="D19" s="4">
        <v>24</v>
      </c>
      <c r="E19" s="4">
        <v>9</v>
      </c>
      <c r="F19" s="4">
        <v>15</v>
      </c>
      <c r="G19" s="6">
        <f t="shared" si="0"/>
        <v>0.6</v>
      </c>
    </row>
    <row r="20" spans="1:7" x14ac:dyDescent="0.25">
      <c r="A20" s="4" t="s">
        <v>86</v>
      </c>
      <c r="B20" s="35" t="s">
        <v>266</v>
      </c>
      <c r="C20" s="35"/>
      <c r="D20" s="4">
        <v>98</v>
      </c>
      <c r="E20" s="4">
        <v>50</v>
      </c>
      <c r="F20" s="4">
        <v>48</v>
      </c>
      <c r="G20" s="6">
        <f t="shared" si="0"/>
        <v>1.0416666666666667</v>
      </c>
    </row>
    <row r="21" spans="1:7" x14ac:dyDescent="0.25">
      <c r="A21" s="4" t="s">
        <v>87</v>
      </c>
      <c r="B21" s="35" t="s">
        <v>267</v>
      </c>
      <c r="C21" s="35"/>
      <c r="D21" s="4">
        <v>15</v>
      </c>
      <c r="E21" s="4">
        <v>8</v>
      </c>
      <c r="F21" s="4">
        <v>7</v>
      </c>
      <c r="G21" s="6">
        <f t="shared" si="0"/>
        <v>1.1428571428571428</v>
      </c>
    </row>
    <row r="22" spans="1:7" x14ac:dyDescent="0.25">
      <c r="A22" s="4" t="s">
        <v>88</v>
      </c>
      <c r="B22" s="35" t="s">
        <v>268</v>
      </c>
      <c r="C22" s="35"/>
      <c r="D22" s="4">
        <v>16</v>
      </c>
      <c r="E22" s="4">
        <v>2</v>
      </c>
      <c r="F22" s="4">
        <v>14</v>
      </c>
      <c r="G22" s="6">
        <f t="shared" si="0"/>
        <v>0.14285714285714285</v>
      </c>
    </row>
    <row r="23" spans="1:7" x14ac:dyDescent="0.25">
      <c r="A23" s="4" t="s">
        <v>89</v>
      </c>
      <c r="B23" s="35" t="s">
        <v>269</v>
      </c>
      <c r="C23" s="35"/>
      <c r="D23" s="4">
        <v>51</v>
      </c>
      <c r="E23" s="4">
        <v>26</v>
      </c>
      <c r="F23" s="4">
        <v>25</v>
      </c>
      <c r="G23" s="6">
        <f t="shared" si="0"/>
        <v>1.04</v>
      </c>
    </row>
    <row r="24" spans="1:7" x14ac:dyDescent="0.25">
      <c r="A24" s="4" t="s">
        <v>90</v>
      </c>
      <c r="B24" s="35" t="s">
        <v>270</v>
      </c>
      <c r="C24" s="35"/>
      <c r="D24" s="4">
        <v>155</v>
      </c>
      <c r="E24" s="4">
        <v>85</v>
      </c>
      <c r="F24" s="4">
        <v>70</v>
      </c>
      <c r="G24" s="6">
        <f t="shared" si="0"/>
        <v>1.2142857142857142</v>
      </c>
    </row>
    <row r="25" spans="1:7" x14ac:dyDescent="0.25">
      <c r="A25" s="4" t="s">
        <v>91</v>
      </c>
      <c r="B25" s="35" t="s">
        <v>271</v>
      </c>
      <c r="C25" s="35"/>
      <c r="D25" s="4">
        <v>130</v>
      </c>
      <c r="E25" s="4">
        <v>52</v>
      </c>
      <c r="F25" s="4">
        <v>78</v>
      </c>
      <c r="G25" s="6">
        <f t="shared" si="0"/>
        <v>0.66666666666666663</v>
      </c>
    </row>
    <row r="26" spans="1:7" x14ac:dyDescent="0.25">
      <c r="A26" s="4" t="s">
        <v>92</v>
      </c>
      <c r="B26" s="35" t="s">
        <v>272</v>
      </c>
      <c r="C26" s="35"/>
      <c r="D26" s="4">
        <v>78</v>
      </c>
      <c r="E26" s="4">
        <v>44</v>
      </c>
      <c r="F26" s="4">
        <v>34</v>
      </c>
      <c r="G26" s="6">
        <f t="shared" si="0"/>
        <v>1.2941176470588236</v>
      </c>
    </row>
    <row r="27" spans="1:7" x14ac:dyDescent="0.25">
      <c r="A27" s="4" t="s">
        <v>93</v>
      </c>
      <c r="B27" s="35" t="s">
        <v>273</v>
      </c>
      <c r="C27" s="35"/>
      <c r="D27" s="4">
        <v>42</v>
      </c>
      <c r="E27" s="4">
        <v>11</v>
      </c>
      <c r="F27" s="4">
        <v>31</v>
      </c>
      <c r="G27" s="6">
        <f t="shared" si="0"/>
        <v>0.35483870967741937</v>
      </c>
    </row>
    <row r="28" spans="1:7" x14ac:dyDescent="0.25">
      <c r="A28" s="4" t="s">
        <v>94</v>
      </c>
      <c r="B28" s="35" t="s">
        <v>274</v>
      </c>
      <c r="C28" s="35"/>
      <c r="D28" s="4">
        <v>12</v>
      </c>
      <c r="E28" s="4">
        <v>8</v>
      </c>
      <c r="F28" s="4">
        <v>4</v>
      </c>
      <c r="G28" s="6">
        <f t="shared" si="0"/>
        <v>2</v>
      </c>
    </row>
    <row r="29" spans="1:7" x14ac:dyDescent="0.25">
      <c r="A29" s="4" t="s">
        <v>95</v>
      </c>
      <c r="B29" s="35" t="s">
        <v>275</v>
      </c>
      <c r="C29" s="35"/>
      <c r="D29" s="4">
        <v>16</v>
      </c>
      <c r="E29" s="4">
        <v>9</v>
      </c>
      <c r="F29" s="4">
        <v>7</v>
      </c>
      <c r="G29" s="6">
        <f t="shared" si="0"/>
        <v>1.2857142857142858</v>
      </c>
    </row>
    <row r="30" spans="1:7" x14ac:dyDescent="0.25">
      <c r="A30" s="4" t="s">
        <v>96</v>
      </c>
      <c r="B30" s="35" t="s">
        <v>276</v>
      </c>
      <c r="C30" s="35"/>
      <c r="D30" s="4">
        <v>31</v>
      </c>
      <c r="E30" s="4">
        <v>16</v>
      </c>
      <c r="F30" s="4">
        <v>15</v>
      </c>
      <c r="G30" s="6">
        <f t="shared" si="0"/>
        <v>1.0666666666666667</v>
      </c>
    </row>
    <row r="31" spans="1:7" x14ac:dyDescent="0.25">
      <c r="A31" s="4" t="s">
        <v>97</v>
      </c>
      <c r="B31" s="35" t="s">
        <v>277</v>
      </c>
      <c r="C31" s="35"/>
      <c r="D31" s="4">
        <v>269</v>
      </c>
      <c r="E31" s="4">
        <v>155</v>
      </c>
      <c r="F31" s="4">
        <v>114</v>
      </c>
      <c r="G31" s="6">
        <f t="shared" si="0"/>
        <v>1.3596491228070176</v>
      </c>
    </row>
    <row r="32" spans="1:7" ht="30.75" customHeight="1" x14ac:dyDescent="0.25">
      <c r="A32" s="4" t="s">
        <v>98</v>
      </c>
      <c r="B32" s="34" t="s">
        <v>278</v>
      </c>
      <c r="C32" s="34"/>
      <c r="D32" s="4">
        <v>478</v>
      </c>
      <c r="E32" s="4">
        <v>184</v>
      </c>
      <c r="F32" s="4">
        <v>294</v>
      </c>
      <c r="G32" s="6">
        <f t="shared" si="0"/>
        <v>0.62585034013605445</v>
      </c>
    </row>
    <row r="33" spans="1:7" x14ac:dyDescent="0.25">
      <c r="A33" s="35" t="s">
        <v>193</v>
      </c>
      <c r="B33" s="35"/>
      <c r="C33" s="35"/>
      <c r="D33" s="4">
        <f>SUM(D7:D32)</f>
        <v>76891</v>
      </c>
      <c r="E33" s="4">
        <f>SUM(E7:E32)</f>
        <v>46998</v>
      </c>
      <c r="F33" s="4">
        <v>29893</v>
      </c>
      <c r="G33" s="6">
        <f t="shared" si="0"/>
        <v>1.572207540226809</v>
      </c>
    </row>
    <row r="35" spans="1:7" x14ac:dyDescent="0.25">
      <c r="A35" s="36" t="s">
        <v>247</v>
      </c>
      <c r="B35" s="36"/>
      <c r="C35" s="36"/>
      <c r="D35" s="36"/>
    </row>
  </sheetData>
  <mergeCells count="35">
    <mergeCell ref="A1:G1"/>
    <mergeCell ref="A3:G3"/>
    <mergeCell ref="A5:A6"/>
    <mergeCell ref="B5:C6"/>
    <mergeCell ref="D5:D6"/>
    <mergeCell ref="E5:E6"/>
    <mergeCell ref="F5:F6"/>
    <mergeCell ref="G5:G6"/>
    <mergeCell ref="B12:C12"/>
    <mergeCell ref="B13:C13"/>
    <mergeCell ref="B14:C14"/>
    <mergeCell ref="B16:C16"/>
    <mergeCell ref="B7:C7"/>
    <mergeCell ref="B8:C8"/>
    <mergeCell ref="B9:C9"/>
    <mergeCell ref="B10:C10"/>
    <mergeCell ref="B11:C11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A33:C33"/>
    <mergeCell ref="A35:D35"/>
    <mergeCell ref="B27:C27"/>
    <mergeCell ref="B28:C28"/>
    <mergeCell ref="B29:C29"/>
    <mergeCell ref="B30:C30"/>
    <mergeCell ref="B31:C3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90" zoomScaleNormal="90" workbookViewId="0">
      <selection activeCell="T7" sqref="T7"/>
    </sheetView>
  </sheetViews>
  <sheetFormatPr defaultRowHeight="15" x14ac:dyDescent="0.25"/>
  <cols>
    <col min="1" max="1" width="18.28515625" customWidth="1"/>
    <col min="2" max="3" width="11.5703125" customWidth="1"/>
    <col min="4" max="4" width="17.85546875" customWidth="1"/>
    <col min="5" max="6" width="11.5703125" customWidth="1"/>
    <col min="7" max="7" width="17.5703125" customWidth="1"/>
    <col min="8" max="9" width="11.5703125" customWidth="1"/>
    <col min="10" max="10" width="17.85546875" customWidth="1"/>
    <col min="11" max="13" width="11.5703125" customWidth="1"/>
    <col min="14" max="14" width="20.140625" customWidth="1"/>
    <col min="15" max="1025" width="11.5703125" customWidth="1"/>
  </cols>
  <sheetData>
    <row r="1" spans="1:12" x14ac:dyDescent="0.25">
      <c r="A1" s="24" t="s">
        <v>279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5" spans="1:12" x14ac:dyDescent="0.25">
      <c r="A5" s="31" t="s">
        <v>280</v>
      </c>
      <c r="B5" s="31"/>
      <c r="C5" s="31"/>
      <c r="D5" s="31" t="s">
        <v>281</v>
      </c>
      <c r="E5" s="31"/>
      <c r="F5" s="31"/>
      <c r="G5" s="31" t="s">
        <v>282</v>
      </c>
      <c r="H5" s="31"/>
      <c r="I5" s="31"/>
      <c r="J5" s="31" t="s">
        <v>283</v>
      </c>
      <c r="K5" s="31"/>
      <c r="L5" s="31"/>
    </row>
    <row r="6" spans="1:12" x14ac:dyDescent="0.25">
      <c r="A6" s="31" t="s">
        <v>284</v>
      </c>
      <c r="B6" s="31"/>
      <c r="C6" s="4" t="s">
        <v>285</v>
      </c>
      <c r="D6" s="31" t="s">
        <v>284</v>
      </c>
      <c r="E6" s="31"/>
      <c r="F6" s="4" t="s">
        <v>285</v>
      </c>
      <c r="G6" s="31" t="s">
        <v>284</v>
      </c>
      <c r="H6" s="31"/>
      <c r="I6" s="4" t="s">
        <v>285</v>
      </c>
      <c r="J6" s="31" t="s">
        <v>284</v>
      </c>
      <c r="K6" s="31"/>
      <c r="L6" s="4" t="s">
        <v>285</v>
      </c>
    </row>
    <row r="7" spans="1:12" x14ac:dyDescent="0.25">
      <c r="A7" s="35" t="s">
        <v>255</v>
      </c>
      <c r="B7" s="35"/>
      <c r="C7" s="6">
        <v>29.9</v>
      </c>
      <c r="D7" s="35" t="s">
        <v>254</v>
      </c>
      <c r="E7" s="35"/>
      <c r="F7" s="6">
        <v>58</v>
      </c>
      <c r="G7" s="35" t="s">
        <v>254</v>
      </c>
      <c r="H7" s="35"/>
      <c r="I7" s="6">
        <v>91.9</v>
      </c>
      <c r="J7" s="35" t="s">
        <v>254</v>
      </c>
      <c r="K7" s="35"/>
      <c r="L7" s="6">
        <v>93.8</v>
      </c>
    </row>
    <row r="8" spans="1:12" x14ac:dyDescent="0.25">
      <c r="A8" s="35" t="s">
        <v>254</v>
      </c>
      <c r="B8" s="35"/>
      <c r="C8" s="6">
        <v>24.1</v>
      </c>
      <c r="D8" s="35" t="s">
        <v>255</v>
      </c>
      <c r="E8" s="35"/>
      <c r="F8" s="6">
        <v>24.4</v>
      </c>
      <c r="G8" s="35" t="s">
        <v>255</v>
      </c>
      <c r="H8" s="35"/>
      <c r="I8" s="6">
        <v>5</v>
      </c>
      <c r="J8" s="35" t="s">
        <v>286</v>
      </c>
      <c r="K8" s="35"/>
      <c r="L8" s="6">
        <v>2.8</v>
      </c>
    </row>
    <row r="9" spans="1:12" x14ac:dyDescent="0.25">
      <c r="A9" s="35" t="s">
        <v>257</v>
      </c>
      <c r="B9" s="35"/>
      <c r="C9" s="6">
        <v>12</v>
      </c>
      <c r="D9" s="35" t="s">
        <v>287</v>
      </c>
      <c r="E9" s="35"/>
      <c r="F9" s="6">
        <v>13</v>
      </c>
      <c r="G9" s="35" t="s">
        <v>264</v>
      </c>
      <c r="H9" s="35"/>
      <c r="I9" s="6">
        <v>0.8</v>
      </c>
      <c r="J9" s="35" t="s">
        <v>264</v>
      </c>
      <c r="K9" s="35"/>
      <c r="L9" s="6">
        <v>0.7</v>
      </c>
    </row>
    <row r="10" spans="1:12" x14ac:dyDescent="0.25">
      <c r="A10" s="35" t="s">
        <v>287</v>
      </c>
      <c r="B10" s="35"/>
      <c r="C10" s="6">
        <v>8.9</v>
      </c>
      <c r="D10" s="35" t="s">
        <v>262</v>
      </c>
      <c r="E10" s="35"/>
      <c r="F10" s="6">
        <v>0.6</v>
      </c>
      <c r="G10" s="35" t="s">
        <v>262</v>
      </c>
      <c r="H10" s="35"/>
      <c r="I10" s="6">
        <v>0.4</v>
      </c>
      <c r="J10" s="35" t="s">
        <v>262</v>
      </c>
      <c r="K10" s="35"/>
      <c r="L10" s="6">
        <v>0.3</v>
      </c>
    </row>
    <row r="11" spans="1:12" x14ac:dyDescent="0.25">
      <c r="A11" s="35" t="s">
        <v>258</v>
      </c>
      <c r="B11" s="35"/>
      <c r="C11" s="6">
        <v>4.4000000000000004</v>
      </c>
      <c r="D11" s="35" t="s">
        <v>271</v>
      </c>
      <c r="E11" s="35"/>
      <c r="F11" s="6">
        <v>0.6</v>
      </c>
      <c r="G11" s="35" t="s">
        <v>271</v>
      </c>
      <c r="H11" s="35"/>
      <c r="I11" s="6">
        <v>0.2</v>
      </c>
      <c r="J11" s="35" t="s">
        <v>277</v>
      </c>
      <c r="K11" s="35"/>
      <c r="L11" s="6">
        <v>0.3</v>
      </c>
    </row>
    <row r="12" spans="1:12" x14ac:dyDescent="0.25">
      <c r="A12" s="35" t="s">
        <v>288</v>
      </c>
      <c r="B12" s="35"/>
      <c r="C12" s="6">
        <v>3.9</v>
      </c>
      <c r="D12" s="35" t="s">
        <v>263</v>
      </c>
      <c r="E12" s="35"/>
      <c r="F12" s="6">
        <v>0.6</v>
      </c>
      <c r="G12" s="35" t="s">
        <v>270</v>
      </c>
      <c r="H12" s="35"/>
      <c r="I12" s="6">
        <v>0.2</v>
      </c>
      <c r="J12" s="35" t="s">
        <v>270</v>
      </c>
      <c r="K12" s="35"/>
      <c r="L12" s="6">
        <v>0.2</v>
      </c>
    </row>
    <row r="13" spans="1:12" x14ac:dyDescent="0.25">
      <c r="A13" s="35" t="s">
        <v>260</v>
      </c>
      <c r="B13" s="35"/>
      <c r="C13" s="6">
        <v>3</v>
      </c>
      <c r="D13" s="35" t="s">
        <v>275</v>
      </c>
      <c r="E13" s="35"/>
      <c r="F13" s="6">
        <v>0.4</v>
      </c>
      <c r="G13" s="35" t="s">
        <v>287</v>
      </c>
      <c r="H13" s="35"/>
      <c r="I13" s="6">
        <v>0.2</v>
      </c>
      <c r="J13" s="35" t="s">
        <v>287</v>
      </c>
      <c r="K13" s="35"/>
      <c r="L13" s="6">
        <v>0.2</v>
      </c>
    </row>
    <row r="14" spans="1:12" x14ac:dyDescent="0.25">
      <c r="A14" s="35" t="s">
        <v>263</v>
      </c>
      <c r="B14" s="35"/>
      <c r="C14" s="6">
        <v>1.8</v>
      </c>
      <c r="D14" s="35" t="s">
        <v>264</v>
      </c>
      <c r="E14" s="35"/>
      <c r="F14" s="6">
        <v>0.4</v>
      </c>
      <c r="G14" s="35" t="s">
        <v>272</v>
      </c>
      <c r="H14" s="35"/>
      <c r="I14" s="6">
        <v>0.1</v>
      </c>
      <c r="J14" s="35" t="s">
        <v>271</v>
      </c>
      <c r="K14" s="35"/>
      <c r="L14" s="6">
        <v>0.2</v>
      </c>
    </row>
    <row r="15" spans="1:12" x14ac:dyDescent="0.25">
      <c r="A15" s="35" t="s">
        <v>270</v>
      </c>
      <c r="B15" s="35"/>
      <c r="C15" s="6">
        <v>0.3</v>
      </c>
      <c r="D15" s="35" t="s">
        <v>270</v>
      </c>
      <c r="E15" s="35"/>
      <c r="F15" s="6">
        <v>0.4</v>
      </c>
      <c r="G15" s="35" t="s">
        <v>257</v>
      </c>
      <c r="H15" s="35"/>
      <c r="I15" s="6">
        <v>0.1</v>
      </c>
      <c r="J15" s="35" t="s">
        <v>266</v>
      </c>
      <c r="K15" s="35"/>
      <c r="L15" s="6">
        <v>0.1</v>
      </c>
    </row>
    <row r="16" spans="1:12" x14ac:dyDescent="0.25">
      <c r="A16" s="35" t="s">
        <v>266</v>
      </c>
      <c r="B16" s="35"/>
      <c r="C16" s="6">
        <v>1.3</v>
      </c>
      <c r="D16" s="35" t="s">
        <v>258</v>
      </c>
      <c r="E16" s="35"/>
      <c r="F16" s="6">
        <v>0.3</v>
      </c>
      <c r="G16" s="35" t="s">
        <v>263</v>
      </c>
      <c r="H16" s="35"/>
      <c r="I16" s="19">
        <v>0.09</v>
      </c>
      <c r="J16" s="35" t="s">
        <v>272</v>
      </c>
      <c r="K16" s="35"/>
      <c r="L16" s="6">
        <v>0.1</v>
      </c>
    </row>
    <row r="17" spans="1:12" x14ac:dyDescent="0.25">
      <c r="A17" s="35" t="s">
        <v>289</v>
      </c>
      <c r="B17" s="35"/>
      <c r="C17" s="6">
        <v>1</v>
      </c>
      <c r="D17" s="35" t="s">
        <v>269</v>
      </c>
      <c r="E17" s="35"/>
      <c r="F17" s="6">
        <v>0.2</v>
      </c>
      <c r="G17" s="35" t="s">
        <v>290</v>
      </c>
      <c r="H17" s="35"/>
      <c r="I17" s="19">
        <v>0.04</v>
      </c>
      <c r="J17" s="35" t="s">
        <v>258</v>
      </c>
      <c r="K17" s="35"/>
      <c r="L17" s="19">
        <v>0.08</v>
      </c>
    </row>
    <row r="18" spans="1:12" x14ac:dyDescent="0.25">
      <c r="A18" s="35" t="s">
        <v>291</v>
      </c>
      <c r="B18" s="35"/>
      <c r="C18" s="6">
        <v>0.9</v>
      </c>
      <c r="D18" s="35" t="s">
        <v>257</v>
      </c>
      <c r="E18" s="35"/>
      <c r="F18" s="6">
        <v>0.2</v>
      </c>
      <c r="G18" s="35" t="s">
        <v>258</v>
      </c>
      <c r="H18" s="35"/>
      <c r="I18" s="19">
        <v>0.04</v>
      </c>
      <c r="J18" s="35" t="s">
        <v>263</v>
      </c>
      <c r="K18" s="35"/>
      <c r="L18" s="19">
        <v>7.0000000000000007E-2</v>
      </c>
    </row>
    <row r="19" spans="1:12" x14ac:dyDescent="0.25">
      <c r="A19" s="35" t="s">
        <v>292</v>
      </c>
      <c r="B19" s="35"/>
      <c r="C19" s="6">
        <v>0.9</v>
      </c>
      <c r="D19" s="35" t="s">
        <v>268</v>
      </c>
      <c r="E19" s="35"/>
      <c r="F19" s="6">
        <v>0.1</v>
      </c>
      <c r="G19" s="35" t="s">
        <v>267</v>
      </c>
      <c r="H19" s="35"/>
      <c r="I19" s="19">
        <v>0.04</v>
      </c>
      <c r="J19" s="35" t="s">
        <v>269</v>
      </c>
      <c r="K19" s="35"/>
      <c r="L19" s="19">
        <v>7.0000000000000007E-2</v>
      </c>
    </row>
    <row r="20" spans="1:12" x14ac:dyDescent="0.25">
      <c r="A20" s="35" t="s">
        <v>293</v>
      </c>
      <c r="B20" s="35"/>
      <c r="C20" s="6">
        <v>0.8</v>
      </c>
      <c r="D20" s="35" t="s">
        <v>294</v>
      </c>
      <c r="E20" s="35"/>
      <c r="F20" s="6">
        <v>0.1</v>
      </c>
      <c r="G20" s="35" t="s">
        <v>277</v>
      </c>
      <c r="H20" s="35"/>
      <c r="I20" s="19">
        <v>0.03</v>
      </c>
      <c r="J20" s="35" t="s">
        <v>257</v>
      </c>
      <c r="K20" s="35"/>
      <c r="L20" s="19">
        <v>0.05</v>
      </c>
    </row>
    <row r="21" spans="1:12" x14ac:dyDescent="0.25">
      <c r="A21" s="35" t="s">
        <v>271</v>
      </c>
      <c r="B21" s="35"/>
      <c r="C21" s="6">
        <v>0.6</v>
      </c>
      <c r="D21" s="35" t="s">
        <v>266</v>
      </c>
      <c r="E21" s="35"/>
      <c r="F21" s="6">
        <v>0.1</v>
      </c>
      <c r="G21" s="35" t="s">
        <v>261</v>
      </c>
      <c r="H21" s="35"/>
      <c r="I21" s="19">
        <v>0.03</v>
      </c>
      <c r="J21" s="35" t="s">
        <v>273</v>
      </c>
      <c r="K21" s="35"/>
      <c r="L21" s="19">
        <v>0.05</v>
      </c>
    </row>
    <row r="23" spans="1:12" x14ac:dyDescent="0.25">
      <c r="A23" s="24" t="s">
        <v>295</v>
      </c>
      <c r="B23" s="24"/>
      <c r="C23" s="24"/>
      <c r="D23" s="24"/>
    </row>
    <row r="24" spans="1:12" x14ac:dyDescent="0.25">
      <c r="A24" s="24" t="s">
        <v>296</v>
      </c>
      <c r="B24" s="24"/>
      <c r="C24" s="24"/>
      <c r="D24" s="24"/>
      <c r="E24" s="24"/>
      <c r="F24" s="24"/>
      <c r="G24" s="24"/>
    </row>
    <row r="58" ht="14.25" customHeight="1" x14ac:dyDescent="0.25"/>
  </sheetData>
  <mergeCells count="71">
    <mergeCell ref="A1:L1"/>
    <mergeCell ref="A5:C5"/>
    <mergeCell ref="D5:F5"/>
    <mergeCell ref="G5:I5"/>
    <mergeCell ref="J5:L5"/>
    <mergeCell ref="A6:B6"/>
    <mergeCell ref="D6:E6"/>
    <mergeCell ref="G6:H6"/>
    <mergeCell ref="J6:K6"/>
    <mergeCell ref="A7:B7"/>
    <mergeCell ref="D7:E7"/>
    <mergeCell ref="G7:H7"/>
    <mergeCell ref="J7:K7"/>
    <mergeCell ref="A8:B8"/>
    <mergeCell ref="D8:E8"/>
    <mergeCell ref="G8:H8"/>
    <mergeCell ref="J8:K8"/>
    <mergeCell ref="A9:B9"/>
    <mergeCell ref="D9:E9"/>
    <mergeCell ref="G9:H9"/>
    <mergeCell ref="J9:K9"/>
    <mergeCell ref="A10:B10"/>
    <mergeCell ref="D10:E10"/>
    <mergeCell ref="G10:H10"/>
    <mergeCell ref="J10:K10"/>
    <mergeCell ref="A11:B11"/>
    <mergeCell ref="D11:E11"/>
    <mergeCell ref="G11:H11"/>
    <mergeCell ref="J11:K11"/>
    <mergeCell ref="A12:B12"/>
    <mergeCell ref="D12:E12"/>
    <mergeCell ref="G12:H12"/>
    <mergeCell ref="J12:K12"/>
    <mergeCell ref="A13:B13"/>
    <mergeCell ref="D13:E13"/>
    <mergeCell ref="G13:H13"/>
    <mergeCell ref="J13:K13"/>
    <mergeCell ref="A14:B14"/>
    <mergeCell ref="D14:E14"/>
    <mergeCell ref="G14:H14"/>
    <mergeCell ref="J14:K14"/>
    <mergeCell ref="A15:B15"/>
    <mergeCell ref="D15:E15"/>
    <mergeCell ref="G15:H15"/>
    <mergeCell ref="J15:K15"/>
    <mergeCell ref="A16:B16"/>
    <mergeCell ref="D16:E16"/>
    <mergeCell ref="G16:H16"/>
    <mergeCell ref="J16:K16"/>
    <mergeCell ref="A17:B17"/>
    <mergeCell ref="D17:E17"/>
    <mergeCell ref="G17:H17"/>
    <mergeCell ref="J17:K17"/>
    <mergeCell ref="A18:B18"/>
    <mergeCell ref="D18:E18"/>
    <mergeCell ref="G18:H18"/>
    <mergeCell ref="J18:K18"/>
    <mergeCell ref="A19:B19"/>
    <mergeCell ref="D19:E19"/>
    <mergeCell ref="G19:H19"/>
    <mergeCell ref="J19:K19"/>
    <mergeCell ref="J20:K20"/>
    <mergeCell ref="A21:B21"/>
    <mergeCell ref="D21:E21"/>
    <mergeCell ref="G21:H21"/>
    <mergeCell ref="J21:K21"/>
    <mergeCell ref="A23:D23"/>
    <mergeCell ref="A24:G24"/>
    <mergeCell ref="A20:B20"/>
    <mergeCell ref="D20:E20"/>
    <mergeCell ref="G20:H20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1"/>
  <sheetViews>
    <sheetView topLeftCell="A16" zoomScaleNormal="100" workbookViewId="0">
      <selection activeCell="K36" sqref="K36"/>
    </sheetView>
  </sheetViews>
  <sheetFormatPr defaultRowHeight="15" x14ac:dyDescent="0.25"/>
  <cols>
    <col min="1" max="1" width="17.7109375" customWidth="1"/>
    <col min="2" max="1025" width="8.7109375" customWidth="1"/>
  </cols>
  <sheetData>
    <row r="1" spans="1:12" ht="31.5" customHeight="1" x14ac:dyDescent="0.25">
      <c r="A1" s="49" t="s">
        <v>297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5" spans="1:12" ht="12.75" customHeight="1" x14ac:dyDescent="0.25">
      <c r="A5" s="31" t="s">
        <v>2</v>
      </c>
      <c r="B5" s="39" t="s">
        <v>126</v>
      </c>
      <c r="C5" s="41" t="s">
        <v>341</v>
      </c>
      <c r="D5" s="42"/>
      <c r="E5" s="42"/>
      <c r="F5" s="42"/>
      <c r="G5" s="42"/>
      <c r="H5" s="45" t="s">
        <v>342</v>
      </c>
      <c r="I5" s="45"/>
      <c r="J5" s="45"/>
      <c r="K5" s="45"/>
      <c r="L5" s="46"/>
    </row>
    <row r="6" spans="1:12" x14ac:dyDescent="0.25">
      <c r="A6" s="31"/>
      <c r="B6" s="39"/>
      <c r="C6" s="43"/>
      <c r="D6" s="44"/>
      <c r="E6" s="44"/>
      <c r="F6" s="44"/>
      <c r="G6" s="44"/>
      <c r="H6" s="47"/>
      <c r="I6" s="47"/>
      <c r="J6" s="47"/>
      <c r="K6" s="47"/>
      <c r="L6" s="48"/>
    </row>
    <row r="7" spans="1:12" x14ac:dyDescent="0.25">
      <c r="A7" s="31"/>
      <c r="B7" s="39"/>
      <c r="C7" s="31" t="s">
        <v>193</v>
      </c>
      <c r="D7" s="31" t="s">
        <v>298</v>
      </c>
      <c r="E7" s="31"/>
      <c r="F7" s="31"/>
      <c r="G7" s="31"/>
      <c r="H7" s="31" t="s">
        <v>193</v>
      </c>
      <c r="I7" s="31" t="s">
        <v>298</v>
      </c>
      <c r="J7" s="31"/>
      <c r="K7" s="31"/>
      <c r="L7" s="31"/>
    </row>
    <row r="8" spans="1:12" ht="24" customHeight="1" x14ac:dyDescent="0.25">
      <c r="A8" s="31"/>
      <c r="B8" s="40"/>
      <c r="C8" s="31"/>
      <c r="D8" s="4" t="s">
        <v>299</v>
      </c>
      <c r="E8" s="4" t="s">
        <v>241</v>
      </c>
      <c r="F8" s="4" t="s">
        <v>300</v>
      </c>
      <c r="G8" s="4" t="s">
        <v>241</v>
      </c>
      <c r="H8" s="31"/>
      <c r="I8" s="4" t="s">
        <v>299</v>
      </c>
      <c r="J8" s="4" t="s">
        <v>241</v>
      </c>
      <c r="K8" s="4" t="s">
        <v>300</v>
      </c>
      <c r="L8" s="4" t="s">
        <v>241</v>
      </c>
    </row>
    <row r="9" spans="1:12" x14ac:dyDescent="0.25">
      <c r="A9" s="4" t="s">
        <v>70</v>
      </c>
      <c r="B9" s="4">
        <f t="shared" ref="B9:B34" si="0">SUM(C9,H9)</f>
        <v>1252636</v>
      </c>
      <c r="C9" s="4">
        <v>288653</v>
      </c>
      <c r="D9" s="4">
        <v>47045</v>
      </c>
      <c r="E9" s="6">
        <v>15.7</v>
      </c>
      <c r="F9" s="4">
        <v>2485</v>
      </c>
      <c r="G9" s="4">
        <v>0.8</v>
      </c>
      <c r="H9" s="4">
        <v>963983</v>
      </c>
      <c r="I9" s="4">
        <v>29946</v>
      </c>
      <c r="J9" s="6">
        <v>3</v>
      </c>
      <c r="K9" s="4">
        <v>1414</v>
      </c>
      <c r="L9" s="4">
        <v>0.13</v>
      </c>
    </row>
    <row r="10" spans="1:12" x14ac:dyDescent="0.25">
      <c r="A10" s="4" t="s">
        <v>8</v>
      </c>
      <c r="B10" s="4">
        <f t="shared" si="0"/>
        <v>50177</v>
      </c>
      <c r="C10" s="4">
        <v>15239</v>
      </c>
      <c r="D10" s="4">
        <v>1649</v>
      </c>
      <c r="E10" s="6">
        <f t="shared" ref="E10:E34" si="1">IF(ISNUMBER(D10),(D10/C10)*100,"-")</f>
        <v>10.820920007874532</v>
      </c>
      <c r="F10" s="4">
        <v>65</v>
      </c>
      <c r="G10" s="6">
        <f t="shared" ref="G10:G34" si="2">IF(ISNUMBER(F10),(F10/C10)*100,"-")</f>
        <v>0.42653717435527266</v>
      </c>
      <c r="H10" s="4">
        <v>34938</v>
      </c>
      <c r="I10" s="4">
        <v>1040</v>
      </c>
      <c r="J10" s="6">
        <f t="shared" ref="J10:J34" si="3">IF(ISNUMBER(I10),(I10/H10)*100,"-")</f>
        <v>2.9767015856660368</v>
      </c>
      <c r="K10" s="4">
        <v>33</v>
      </c>
      <c r="L10" s="19">
        <f t="shared" ref="L10:L34" si="4">IF(ISNUMBER(K10),(K10/H10)*100,"-")</f>
        <v>9.4453031083633857E-2</v>
      </c>
    </row>
    <row r="11" spans="1:12" x14ac:dyDescent="0.25">
      <c r="A11" s="4" t="s">
        <v>9</v>
      </c>
      <c r="B11" s="4">
        <f t="shared" si="0"/>
        <v>9902</v>
      </c>
      <c r="C11" s="4">
        <v>3179</v>
      </c>
      <c r="D11" s="4">
        <v>316</v>
      </c>
      <c r="E11" s="6">
        <f t="shared" si="1"/>
        <v>9.9402327776030202</v>
      </c>
      <c r="F11" s="4">
        <v>3</v>
      </c>
      <c r="G11" s="6">
        <f t="shared" si="2"/>
        <v>9.4369298521547657E-2</v>
      </c>
      <c r="H11" s="4">
        <v>6723</v>
      </c>
      <c r="I11" s="4">
        <v>211</v>
      </c>
      <c r="J11" s="6">
        <f t="shared" si="3"/>
        <v>3.1384798453071543</v>
      </c>
      <c r="K11" s="4">
        <v>2</v>
      </c>
      <c r="L11" s="19">
        <f t="shared" si="4"/>
        <v>2.9748624126134167E-2</v>
      </c>
    </row>
    <row r="12" spans="1:12" x14ac:dyDescent="0.25">
      <c r="A12" s="4" t="s">
        <v>10</v>
      </c>
      <c r="B12" s="4">
        <f t="shared" si="0"/>
        <v>26505</v>
      </c>
      <c r="C12" s="4">
        <v>6483</v>
      </c>
      <c r="D12" s="4">
        <v>1505</v>
      </c>
      <c r="E12" s="6">
        <f t="shared" si="1"/>
        <v>23.214561159956808</v>
      </c>
      <c r="F12" s="4">
        <v>8</v>
      </c>
      <c r="G12" s="6">
        <f t="shared" si="2"/>
        <v>0.12339966065093322</v>
      </c>
      <c r="H12" s="4">
        <v>20022</v>
      </c>
      <c r="I12" s="4">
        <v>1138</v>
      </c>
      <c r="J12" s="6">
        <f t="shared" si="3"/>
        <v>5.6837478773349321</v>
      </c>
      <c r="K12" s="4">
        <v>4</v>
      </c>
      <c r="L12" s="19">
        <f t="shared" si="4"/>
        <v>1.9978024173409249E-2</v>
      </c>
    </row>
    <row r="13" spans="1:12" x14ac:dyDescent="0.25">
      <c r="A13" s="4" t="s">
        <v>11</v>
      </c>
      <c r="B13" s="4">
        <f t="shared" si="0"/>
        <v>27675</v>
      </c>
      <c r="C13" s="4">
        <v>5118</v>
      </c>
      <c r="D13" s="4">
        <v>1078</v>
      </c>
      <c r="E13" s="6">
        <f t="shared" si="1"/>
        <v>21.062915201250487</v>
      </c>
      <c r="F13" s="4">
        <v>29</v>
      </c>
      <c r="G13" s="6">
        <f t="shared" si="2"/>
        <v>0.56662758890191478</v>
      </c>
      <c r="H13" s="4">
        <v>22557</v>
      </c>
      <c r="I13" s="4">
        <v>939</v>
      </c>
      <c r="J13" s="6">
        <f t="shared" si="3"/>
        <v>4.1627876047346728</v>
      </c>
      <c r="K13" s="4">
        <v>10</v>
      </c>
      <c r="L13" s="19">
        <f t="shared" si="4"/>
        <v>4.4332136365651462E-2</v>
      </c>
    </row>
    <row r="14" spans="1:12" x14ac:dyDescent="0.25">
      <c r="A14" s="4" t="s">
        <v>12</v>
      </c>
      <c r="B14" s="4">
        <f t="shared" si="0"/>
        <v>38439</v>
      </c>
      <c r="C14" s="4">
        <v>9855</v>
      </c>
      <c r="D14" s="4">
        <v>1919</v>
      </c>
      <c r="E14" s="6">
        <f t="shared" si="1"/>
        <v>19.472349061390158</v>
      </c>
      <c r="F14" s="4">
        <v>12</v>
      </c>
      <c r="G14" s="6">
        <f t="shared" si="2"/>
        <v>0.12176560121765602</v>
      </c>
      <c r="H14" s="4">
        <v>28584</v>
      </c>
      <c r="I14" s="4">
        <v>962</v>
      </c>
      <c r="J14" s="6">
        <f t="shared" si="3"/>
        <v>3.3655191715645114</v>
      </c>
      <c r="K14" s="4">
        <v>1</v>
      </c>
      <c r="L14" s="19">
        <f t="shared" si="4"/>
        <v>3.4984606773019872E-3</v>
      </c>
    </row>
    <row r="15" spans="1:12" x14ac:dyDescent="0.25">
      <c r="A15" s="4" t="s">
        <v>13</v>
      </c>
      <c r="B15" s="4">
        <f t="shared" si="0"/>
        <v>9847</v>
      </c>
      <c r="C15" s="4">
        <v>1973</v>
      </c>
      <c r="D15" s="4">
        <v>319</v>
      </c>
      <c r="E15" s="6">
        <f t="shared" si="1"/>
        <v>16.168271667511405</v>
      </c>
      <c r="F15" s="4">
        <v>162</v>
      </c>
      <c r="G15" s="6">
        <f t="shared" si="2"/>
        <v>8.2108464267612771</v>
      </c>
      <c r="H15" s="4">
        <v>7874</v>
      </c>
      <c r="I15" s="4">
        <v>162</v>
      </c>
      <c r="J15" s="6">
        <f t="shared" si="3"/>
        <v>2.0574041148082296</v>
      </c>
      <c r="K15" s="4">
        <v>149</v>
      </c>
      <c r="L15" s="19">
        <f t="shared" si="4"/>
        <v>1.8923037846075692</v>
      </c>
    </row>
    <row r="16" spans="1:12" x14ac:dyDescent="0.25">
      <c r="A16" s="4" t="s">
        <v>14</v>
      </c>
      <c r="B16" s="4">
        <f t="shared" si="0"/>
        <v>13470</v>
      </c>
      <c r="C16" s="4">
        <v>4882</v>
      </c>
      <c r="D16" s="4">
        <v>343</v>
      </c>
      <c r="E16" s="6">
        <f t="shared" si="1"/>
        <v>7.0258090946333462</v>
      </c>
      <c r="F16" s="4">
        <v>7</v>
      </c>
      <c r="G16" s="6">
        <f t="shared" si="2"/>
        <v>0.14338385907414994</v>
      </c>
      <c r="H16" s="4">
        <v>8588</v>
      </c>
      <c r="I16" s="4">
        <v>246</v>
      </c>
      <c r="J16" s="6">
        <f t="shared" si="3"/>
        <v>2.864462040055892</v>
      </c>
      <c r="K16" s="4">
        <v>6</v>
      </c>
      <c r="L16" s="19">
        <f t="shared" si="4"/>
        <v>6.9864927806241275E-2</v>
      </c>
    </row>
    <row r="17" spans="1:12" x14ac:dyDescent="0.25">
      <c r="A17" s="4" t="s">
        <v>15</v>
      </c>
      <c r="B17" s="4">
        <f t="shared" si="0"/>
        <v>18909</v>
      </c>
      <c r="C17" s="4">
        <v>2556</v>
      </c>
      <c r="D17" s="4">
        <v>649</v>
      </c>
      <c r="E17" s="6">
        <f t="shared" si="1"/>
        <v>25.391236306729265</v>
      </c>
      <c r="F17" s="4">
        <v>18</v>
      </c>
      <c r="G17" s="6">
        <f t="shared" si="2"/>
        <v>0.70422535211267612</v>
      </c>
      <c r="H17" s="4">
        <v>16353</v>
      </c>
      <c r="I17" s="4">
        <v>420</v>
      </c>
      <c r="J17" s="6">
        <f t="shared" si="3"/>
        <v>2.5683360851219956</v>
      </c>
      <c r="K17" s="4">
        <v>3</v>
      </c>
      <c r="L17" s="19">
        <f t="shared" si="4"/>
        <v>1.83452577508714E-2</v>
      </c>
    </row>
    <row r="18" spans="1:12" x14ac:dyDescent="0.25">
      <c r="A18" s="4" t="s">
        <v>16</v>
      </c>
      <c r="B18" s="4">
        <f t="shared" si="0"/>
        <v>25328</v>
      </c>
      <c r="C18" s="4">
        <v>8087</v>
      </c>
      <c r="D18" s="4">
        <v>551</v>
      </c>
      <c r="E18" s="6">
        <f t="shared" si="1"/>
        <v>6.8134042290095218</v>
      </c>
      <c r="F18" s="4">
        <v>39</v>
      </c>
      <c r="G18" s="6">
        <f t="shared" si="2"/>
        <v>0.48225547174477557</v>
      </c>
      <c r="H18" s="4">
        <v>17241</v>
      </c>
      <c r="I18" s="4">
        <v>186</v>
      </c>
      <c r="J18" s="6">
        <f t="shared" si="3"/>
        <v>1.0788237341221507</v>
      </c>
      <c r="K18" s="4">
        <v>9</v>
      </c>
      <c r="L18" s="19">
        <f t="shared" si="4"/>
        <v>5.2201148425265353E-2</v>
      </c>
    </row>
    <row r="19" spans="1:12" x14ac:dyDescent="0.25">
      <c r="A19" s="4" t="s">
        <v>17</v>
      </c>
      <c r="B19" s="4">
        <f t="shared" si="0"/>
        <v>64160</v>
      </c>
      <c r="C19" s="4">
        <v>25160</v>
      </c>
      <c r="D19" s="4">
        <v>2023</v>
      </c>
      <c r="E19" s="6">
        <f t="shared" si="1"/>
        <v>8.0405405405405403</v>
      </c>
      <c r="F19" s="4">
        <v>183</v>
      </c>
      <c r="G19" s="6">
        <f t="shared" si="2"/>
        <v>0.72734499205087444</v>
      </c>
      <c r="H19" s="4">
        <v>39000</v>
      </c>
      <c r="I19" s="4">
        <v>301</v>
      </c>
      <c r="J19" s="6">
        <f t="shared" si="3"/>
        <v>0.77179487179487183</v>
      </c>
      <c r="K19" s="4">
        <v>1</v>
      </c>
      <c r="L19" s="19">
        <f t="shared" si="4"/>
        <v>2.5641025641025641E-3</v>
      </c>
    </row>
    <row r="20" spans="1:12" x14ac:dyDescent="0.25">
      <c r="A20" s="4" t="s">
        <v>18</v>
      </c>
      <c r="B20" s="4">
        <f t="shared" si="0"/>
        <v>31469</v>
      </c>
      <c r="C20" s="4">
        <v>5390</v>
      </c>
      <c r="D20" s="4">
        <v>960</v>
      </c>
      <c r="E20" s="6">
        <f t="shared" si="1"/>
        <v>17.810760667903523</v>
      </c>
      <c r="F20" s="4">
        <v>105</v>
      </c>
      <c r="G20" s="6">
        <f t="shared" si="2"/>
        <v>1.948051948051948</v>
      </c>
      <c r="H20" s="4">
        <v>26079</v>
      </c>
      <c r="I20" s="4">
        <v>818</v>
      </c>
      <c r="J20" s="6">
        <f t="shared" si="3"/>
        <v>3.1366233367843859</v>
      </c>
      <c r="K20" s="4">
        <v>78</v>
      </c>
      <c r="L20" s="19">
        <f t="shared" si="4"/>
        <v>0.29909122282296102</v>
      </c>
    </row>
    <row r="21" spans="1:12" x14ac:dyDescent="0.25">
      <c r="A21" s="4" t="s">
        <v>19</v>
      </c>
      <c r="B21" s="4">
        <f t="shared" si="0"/>
        <v>23255</v>
      </c>
      <c r="C21" s="4">
        <v>8310</v>
      </c>
      <c r="D21" s="4">
        <v>928</v>
      </c>
      <c r="E21" s="6">
        <f t="shared" si="1"/>
        <v>11.167268351383875</v>
      </c>
      <c r="F21" s="4">
        <v>38</v>
      </c>
      <c r="G21" s="6">
        <f t="shared" si="2"/>
        <v>0.457280385078219</v>
      </c>
      <c r="H21" s="4">
        <v>14945</v>
      </c>
      <c r="I21" s="4">
        <v>409</v>
      </c>
      <c r="J21" s="6">
        <f t="shared" si="3"/>
        <v>2.736701237872198</v>
      </c>
      <c r="K21" s="4">
        <v>57</v>
      </c>
      <c r="L21" s="19">
        <f t="shared" si="4"/>
        <v>0.38139846102375374</v>
      </c>
    </row>
    <row r="22" spans="1:12" x14ac:dyDescent="0.25">
      <c r="A22" s="4" t="s">
        <v>20</v>
      </c>
      <c r="B22" s="4">
        <f t="shared" si="0"/>
        <v>36609</v>
      </c>
      <c r="C22" s="4">
        <v>9302</v>
      </c>
      <c r="D22" s="4">
        <v>998</v>
      </c>
      <c r="E22" s="6">
        <f t="shared" si="1"/>
        <v>10.728875510642872</v>
      </c>
      <c r="F22" s="4">
        <v>27</v>
      </c>
      <c r="G22" s="6">
        <f t="shared" si="2"/>
        <v>0.29026015910556868</v>
      </c>
      <c r="H22" s="4">
        <v>27307</v>
      </c>
      <c r="I22" s="4">
        <v>583</v>
      </c>
      <c r="J22" s="6">
        <f t="shared" si="3"/>
        <v>2.134983703812209</v>
      </c>
      <c r="K22" s="4">
        <v>6</v>
      </c>
      <c r="L22" s="19">
        <f t="shared" si="4"/>
        <v>2.1972388032372652E-2</v>
      </c>
    </row>
    <row r="23" spans="1:12" x14ac:dyDescent="0.25">
      <c r="A23" s="4" t="s">
        <v>21</v>
      </c>
      <c r="B23" s="4">
        <f t="shared" si="0"/>
        <v>86752</v>
      </c>
      <c r="C23" s="4">
        <v>19260</v>
      </c>
      <c r="D23" s="4">
        <v>2750</v>
      </c>
      <c r="E23" s="6">
        <f t="shared" si="1"/>
        <v>14.278296988577363</v>
      </c>
      <c r="F23" s="4">
        <v>35</v>
      </c>
      <c r="G23" s="6">
        <f t="shared" si="2"/>
        <v>0.18172377985462099</v>
      </c>
      <c r="H23" s="4">
        <v>67492</v>
      </c>
      <c r="I23" s="4">
        <v>1389</v>
      </c>
      <c r="J23" s="6">
        <f t="shared" si="3"/>
        <v>2.0580216914597287</v>
      </c>
      <c r="K23" s="4">
        <v>7</v>
      </c>
      <c r="L23" s="19">
        <f t="shared" si="4"/>
        <v>1.0371599596989273E-2</v>
      </c>
    </row>
    <row r="24" spans="1:12" x14ac:dyDescent="0.25">
      <c r="A24" s="4" t="s">
        <v>22</v>
      </c>
      <c r="B24" s="4">
        <f t="shared" si="0"/>
        <v>31184</v>
      </c>
      <c r="C24" s="4">
        <v>8054</v>
      </c>
      <c r="D24" s="4">
        <v>1441</v>
      </c>
      <c r="E24" s="6">
        <f t="shared" si="1"/>
        <v>17.891730816985348</v>
      </c>
      <c r="F24" s="4">
        <v>62</v>
      </c>
      <c r="G24" s="6">
        <f t="shared" si="2"/>
        <v>0.76980382418673954</v>
      </c>
      <c r="H24" s="4">
        <v>23130</v>
      </c>
      <c r="I24" s="4">
        <v>1057</v>
      </c>
      <c r="J24" s="6">
        <f t="shared" si="3"/>
        <v>4.5698227410289665</v>
      </c>
      <c r="K24" s="4">
        <v>20</v>
      </c>
      <c r="L24" s="19">
        <f t="shared" si="4"/>
        <v>8.6467790747946388E-2</v>
      </c>
    </row>
    <row r="25" spans="1:12" x14ac:dyDescent="0.25">
      <c r="A25" s="4" t="s">
        <v>23</v>
      </c>
      <c r="B25" s="4">
        <f t="shared" si="0"/>
        <v>14018</v>
      </c>
      <c r="C25" s="4">
        <v>2608</v>
      </c>
      <c r="D25" s="4">
        <v>586</v>
      </c>
      <c r="E25" s="6">
        <f t="shared" si="1"/>
        <v>22.469325153374236</v>
      </c>
      <c r="F25" s="4">
        <v>198</v>
      </c>
      <c r="G25" s="6">
        <f t="shared" si="2"/>
        <v>7.5920245398773014</v>
      </c>
      <c r="H25" s="4">
        <v>11410</v>
      </c>
      <c r="I25" s="4">
        <v>433</v>
      </c>
      <c r="J25" s="6">
        <f t="shared" si="3"/>
        <v>3.7949167397020158</v>
      </c>
      <c r="K25" s="4">
        <v>74</v>
      </c>
      <c r="L25" s="19">
        <f t="shared" si="4"/>
        <v>0.64855390008764247</v>
      </c>
    </row>
    <row r="26" spans="1:12" x14ac:dyDescent="0.25">
      <c r="A26" s="4" t="s">
        <v>24</v>
      </c>
      <c r="B26" s="4">
        <f t="shared" si="0"/>
        <v>26061</v>
      </c>
      <c r="C26" s="4">
        <v>2727</v>
      </c>
      <c r="D26" s="4">
        <v>754</v>
      </c>
      <c r="E26" s="6">
        <f t="shared" si="1"/>
        <v>27.649431609827651</v>
      </c>
      <c r="F26" s="4">
        <v>52</v>
      </c>
      <c r="G26" s="6">
        <f t="shared" si="2"/>
        <v>1.906857352401907</v>
      </c>
      <c r="H26" s="4">
        <v>23334</v>
      </c>
      <c r="I26" s="4">
        <v>790</v>
      </c>
      <c r="J26" s="6">
        <f t="shared" si="3"/>
        <v>3.3856175537841775</v>
      </c>
      <c r="K26" s="4">
        <v>60</v>
      </c>
      <c r="L26" s="19">
        <f t="shared" si="4"/>
        <v>0.25713551041398819</v>
      </c>
    </row>
    <row r="27" spans="1:12" ht="30" x14ac:dyDescent="0.25">
      <c r="A27" s="9" t="s">
        <v>25</v>
      </c>
      <c r="B27" s="4">
        <f t="shared" si="0"/>
        <v>25755</v>
      </c>
      <c r="C27" s="4">
        <v>2993</v>
      </c>
      <c r="D27" s="4">
        <v>555</v>
      </c>
      <c r="E27" s="6">
        <f t="shared" si="1"/>
        <v>18.543267624457066</v>
      </c>
      <c r="F27" s="4">
        <v>9</v>
      </c>
      <c r="G27" s="6">
        <f t="shared" si="2"/>
        <v>0.30070163715335779</v>
      </c>
      <c r="H27" s="4">
        <v>22762</v>
      </c>
      <c r="I27" s="4">
        <v>866</v>
      </c>
      <c r="J27" s="6">
        <f t="shared" si="3"/>
        <v>3.8045865916879009</v>
      </c>
      <c r="K27" s="4">
        <v>10</v>
      </c>
      <c r="L27" s="19">
        <f t="shared" si="4"/>
        <v>4.3932870573763286E-2</v>
      </c>
    </row>
    <row r="28" spans="1:12" x14ac:dyDescent="0.25">
      <c r="A28" s="4" t="s">
        <v>26</v>
      </c>
      <c r="B28" s="4">
        <f t="shared" si="0"/>
        <v>24507</v>
      </c>
      <c r="C28" s="4">
        <v>3050</v>
      </c>
      <c r="D28" s="4">
        <v>425</v>
      </c>
      <c r="E28" s="6">
        <f t="shared" si="1"/>
        <v>13.934426229508196</v>
      </c>
      <c r="F28" s="4">
        <v>78</v>
      </c>
      <c r="G28" s="6">
        <f t="shared" si="2"/>
        <v>2.5573770491803276</v>
      </c>
      <c r="H28" s="4">
        <v>21457</v>
      </c>
      <c r="I28" s="4">
        <v>282</v>
      </c>
      <c r="J28" s="6">
        <f t="shared" si="3"/>
        <v>1.3142564198163769</v>
      </c>
      <c r="K28" s="4">
        <v>22</v>
      </c>
      <c r="L28" s="19">
        <f t="shared" si="4"/>
        <v>0.10253064268071026</v>
      </c>
    </row>
    <row r="29" spans="1:12" x14ac:dyDescent="0.25">
      <c r="A29" s="4" t="s">
        <v>27</v>
      </c>
      <c r="B29" s="4">
        <f t="shared" si="0"/>
        <v>26002</v>
      </c>
      <c r="C29" s="4">
        <v>6422</v>
      </c>
      <c r="D29" s="4">
        <v>1111</v>
      </c>
      <c r="E29" s="6">
        <f t="shared" si="1"/>
        <v>17.299906571161632</v>
      </c>
      <c r="F29" s="4">
        <v>38</v>
      </c>
      <c r="G29" s="6">
        <f t="shared" si="2"/>
        <v>0.59171597633136097</v>
      </c>
      <c r="H29" s="4">
        <v>19580</v>
      </c>
      <c r="I29" s="4">
        <v>797</v>
      </c>
      <c r="J29" s="6">
        <f t="shared" si="3"/>
        <v>4.0704800817160365</v>
      </c>
      <c r="K29" s="4">
        <v>15</v>
      </c>
      <c r="L29" s="19">
        <f t="shared" si="4"/>
        <v>7.6608784473953015E-2</v>
      </c>
    </row>
    <row r="30" spans="1:12" x14ac:dyDescent="0.25">
      <c r="A30" s="4" t="s">
        <v>28</v>
      </c>
      <c r="B30" s="4">
        <f t="shared" si="0"/>
        <v>21517</v>
      </c>
      <c r="C30" s="4">
        <v>3373</v>
      </c>
      <c r="D30" s="4">
        <v>681</v>
      </c>
      <c r="E30" s="6">
        <f t="shared" si="1"/>
        <v>20.189742069374443</v>
      </c>
      <c r="F30" s="4">
        <v>4</v>
      </c>
      <c r="G30" s="6">
        <f t="shared" si="2"/>
        <v>0.11858879335902757</v>
      </c>
      <c r="H30" s="4">
        <v>18144</v>
      </c>
      <c r="I30" s="4">
        <v>598</v>
      </c>
      <c r="J30" s="6">
        <f t="shared" si="3"/>
        <v>3.2958553791887129</v>
      </c>
      <c r="K30" s="4">
        <v>2</v>
      </c>
      <c r="L30" s="19">
        <f t="shared" si="4"/>
        <v>1.1022927689594356E-2</v>
      </c>
    </row>
    <row r="31" spans="1:12" x14ac:dyDescent="0.25">
      <c r="A31" s="4" t="s">
        <v>29</v>
      </c>
      <c r="B31" s="4">
        <f t="shared" si="0"/>
        <v>36280</v>
      </c>
      <c r="C31" s="4">
        <v>7619</v>
      </c>
      <c r="D31" s="4">
        <v>1317</v>
      </c>
      <c r="E31" s="6">
        <f t="shared" si="1"/>
        <v>17.285733035831473</v>
      </c>
      <c r="F31" s="4">
        <v>163</v>
      </c>
      <c r="G31" s="6">
        <f t="shared" si="2"/>
        <v>2.1393883711773198</v>
      </c>
      <c r="H31" s="4">
        <v>28661</v>
      </c>
      <c r="I31" s="4">
        <v>571</v>
      </c>
      <c r="J31" s="6">
        <f t="shared" si="3"/>
        <v>1.9922542828233487</v>
      </c>
      <c r="K31" s="4">
        <v>75</v>
      </c>
      <c r="L31" s="19">
        <f t="shared" si="4"/>
        <v>0.2616796343463243</v>
      </c>
    </row>
    <row r="32" spans="1:12" x14ac:dyDescent="0.25">
      <c r="A32" s="4" t="s">
        <v>30</v>
      </c>
      <c r="B32" s="4">
        <f t="shared" si="0"/>
        <v>16712</v>
      </c>
      <c r="C32" s="4">
        <v>4819</v>
      </c>
      <c r="D32" s="4">
        <v>738</v>
      </c>
      <c r="E32" s="6">
        <f t="shared" si="1"/>
        <v>15.314380576883172</v>
      </c>
      <c r="F32" s="4">
        <v>3</v>
      </c>
      <c r="G32" s="6">
        <f t="shared" si="2"/>
        <v>6.2253579580825891E-2</v>
      </c>
      <c r="H32" s="4">
        <v>11893</v>
      </c>
      <c r="I32" s="4">
        <v>452</v>
      </c>
      <c r="J32" s="6">
        <f t="shared" si="3"/>
        <v>3.8005549482889096</v>
      </c>
      <c r="K32" s="4">
        <v>1</v>
      </c>
      <c r="L32" s="19">
        <f t="shared" si="4"/>
        <v>8.408307407718826E-3</v>
      </c>
    </row>
    <row r="33" spans="1:12" x14ac:dyDescent="0.25">
      <c r="A33" s="4" t="s">
        <v>31</v>
      </c>
      <c r="B33" s="4">
        <f t="shared" si="0"/>
        <v>40950</v>
      </c>
      <c r="C33" s="4">
        <v>12103</v>
      </c>
      <c r="D33" s="4">
        <v>1585</v>
      </c>
      <c r="E33" s="6">
        <f t="shared" si="1"/>
        <v>13.095926629761218</v>
      </c>
      <c r="F33" s="4">
        <v>1</v>
      </c>
      <c r="G33" s="6">
        <f t="shared" si="2"/>
        <v>8.2624142774518714E-3</v>
      </c>
      <c r="H33" s="4">
        <v>28847</v>
      </c>
      <c r="I33" s="4">
        <v>840</v>
      </c>
      <c r="J33" s="6">
        <f t="shared" si="3"/>
        <v>2.911914583838874</v>
      </c>
      <c r="K33" s="4">
        <v>5</v>
      </c>
      <c r="L33" s="19">
        <f t="shared" si="4"/>
        <v>1.7332824903802824E-2</v>
      </c>
    </row>
    <row r="34" spans="1:12" x14ac:dyDescent="0.25">
      <c r="A34" s="4" t="s">
        <v>32</v>
      </c>
      <c r="B34" s="4">
        <f t="shared" si="0"/>
        <v>34553</v>
      </c>
      <c r="C34" s="4">
        <v>5298</v>
      </c>
      <c r="D34" s="4">
        <v>563</v>
      </c>
      <c r="E34" s="6">
        <f t="shared" si="1"/>
        <v>10.626651566628917</v>
      </c>
      <c r="F34" s="4">
        <v>18</v>
      </c>
      <c r="G34" s="6">
        <f t="shared" si="2"/>
        <v>0.33975084937712347</v>
      </c>
      <c r="H34" s="4">
        <v>29255</v>
      </c>
      <c r="I34" s="4">
        <v>527</v>
      </c>
      <c r="J34" s="6">
        <f t="shared" si="3"/>
        <v>1.8014014698342165</v>
      </c>
      <c r="K34" s="4">
        <v>6</v>
      </c>
      <c r="L34" s="19">
        <f t="shared" si="4"/>
        <v>2.0509314647068875E-2</v>
      </c>
    </row>
    <row r="35" spans="1:12" x14ac:dyDescent="0.25">
      <c r="A35" s="4" t="s">
        <v>33</v>
      </c>
      <c r="B35" s="4">
        <v>76780</v>
      </c>
      <c r="C35" s="4" t="s">
        <v>73</v>
      </c>
      <c r="D35" s="4">
        <v>1646</v>
      </c>
      <c r="E35" s="6" t="s">
        <v>73</v>
      </c>
      <c r="F35" s="4">
        <v>92</v>
      </c>
      <c r="G35" s="6" t="s">
        <v>73</v>
      </c>
      <c r="H35" s="4" t="s">
        <v>73</v>
      </c>
      <c r="I35" s="4">
        <v>1236</v>
      </c>
      <c r="J35" s="6" t="s">
        <v>73</v>
      </c>
      <c r="K35" s="4">
        <v>116</v>
      </c>
      <c r="L35" s="19" t="s">
        <v>73</v>
      </c>
    </row>
    <row r="36" spans="1:12" x14ac:dyDescent="0.25">
      <c r="A36" s="4" t="s">
        <v>34</v>
      </c>
      <c r="B36" s="4">
        <v>33204</v>
      </c>
      <c r="C36" s="4">
        <v>6385</v>
      </c>
      <c r="D36" s="4">
        <v>1744</v>
      </c>
      <c r="E36" s="6">
        <f t="shared" ref="E36:E58" si="5">IF(ISNUMBER(D36),(D36/C36)*100,"-")</f>
        <v>27.314017227877841</v>
      </c>
      <c r="F36" s="4">
        <v>35</v>
      </c>
      <c r="G36" s="6">
        <f t="shared" ref="G36:G58" si="6">IF(ISNUMBER(F36),(F36/C36)*100,"-")</f>
        <v>0.54815974941268597</v>
      </c>
      <c r="H36" s="4">
        <v>26819</v>
      </c>
      <c r="I36" s="4">
        <v>947</v>
      </c>
      <c r="J36" s="6">
        <f t="shared" ref="J36:J58" si="7">IF(ISNUMBER(I36),(I36/H36)*100,"-")</f>
        <v>3.5310787128528283</v>
      </c>
      <c r="K36" s="4">
        <v>5</v>
      </c>
      <c r="L36" s="19">
        <f t="shared" ref="L36:L58" si="8">IF(ISNUMBER(K36),(K36/H36)*100,"-")</f>
        <v>1.8643499011894552E-2</v>
      </c>
    </row>
    <row r="37" spans="1:12" x14ac:dyDescent="0.25">
      <c r="A37" s="4" t="s">
        <v>35</v>
      </c>
      <c r="B37" s="4">
        <v>16007</v>
      </c>
      <c r="C37" s="4">
        <v>1888</v>
      </c>
      <c r="D37" s="4">
        <v>484</v>
      </c>
      <c r="E37" s="6">
        <f t="shared" si="5"/>
        <v>25.635593220338983</v>
      </c>
      <c r="F37" s="4">
        <v>4</v>
      </c>
      <c r="G37" s="6">
        <f t="shared" si="6"/>
        <v>0.21186440677966101</v>
      </c>
      <c r="H37" s="4">
        <v>14119</v>
      </c>
      <c r="I37" s="4">
        <v>301</v>
      </c>
      <c r="J37" s="6">
        <f t="shared" si="7"/>
        <v>2.1318790282597919</v>
      </c>
      <c r="K37" s="4">
        <v>2</v>
      </c>
      <c r="L37" s="19">
        <f t="shared" si="8"/>
        <v>1.4165309157872371E-2</v>
      </c>
    </row>
    <row r="38" spans="1:12" x14ac:dyDescent="0.25">
      <c r="A38" s="4" t="s">
        <v>36</v>
      </c>
      <c r="B38" s="4">
        <v>14197</v>
      </c>
      <c r="C38" s="4">
        <v>1385</v>
      </c>
      <c r="D38" s="4">
        <v>522</v>
      </c>
      <c r="E38" s="6">
        <f t="shared" si="5"/>
        <v>37.68953068592058</v>
      </c>
      <c r="F38" s="4">
        <v>5</v>
      </c>
      <c r="G38" s="6">
        <f t="shared" si="6"/>
        <v>0.36101083032490977</v>
      </c>
      <c r="H38" s="4">
        <v>12812</v>
      </c>
      <c r="I38" s="4">
        <v>277</v>
      </c>
      <c r="J38" s="6">
        <f t="shared" si="7"/>
        <v>2.162035591632844</v>
      </c>
      <c r="K38" s="4">
        <v>2</v>
      </c>
      <c r="L38" s="19">
        <f t="shared" si="8"/>
        <v>1.5610365282547613E-2</v>
      </c>
    </row>
    <row r="39" spans="1:12" x14ac:dyDescent="0.25">
      <c r="A39" s="4" t="s">
        <v>37</v>
      </c>
      <c r="B39" s="4">
        <v>26839</v>
      </c>
      <c r="C39" s="4">
        <v>6152</v>
      </c>
      <c r="D39" s="4">
        <v>915</v>
      </c>
      <c r="E39" s="6">
        <f t="shared" si="5"/>
        <v>14.873211963589078</v>
      </c>
      <c r="F39" s="4">
        <v>10</v>
      </c>
      <c r="G39" s="6">
        <f t="shared" si="6"/>
        <v>0.1625487646293888</v>
      </c>
      <c r="H39" s="4">
        <v>20687</v>
      </c>
      <c r="I39" s="4">
        <v>1228</v>
      </c>
      <c r="J39" s="6">
        <f t="shared" si="7"/>
        <v>5.9360951322086333</v>
      </c>
      <c r="K39" s="4">
        <v>8</v>
      </c>
      <c r="L39" s="19">
        <f t="shared" si="8"/>
        <v>3.867162952578914E-2</v>
      </c>
    </row>
    <row r="40" spans="1:12" x14ac:dyDescent="0.25">
      <c r="A40" s="4" t="s">
        <v>38</v>
      </c>
      <c r="B40" s="4">
        <v>17113</v>
      </c>
      <c r="C40" s="4">
        <v>2984</v>
      </c>
      <c r="D40" s="4">
        <v>806</v>
      </c>
      <c r="E40" s="6">
        <f t="shared" si="5"/>
        <v>27.010723860589813</v>
      </c>
      <c r="F40" s="4" t="s">
        <v>73</v>
      </c>
      <c r="G40" s="6" t="str">
        <f t="shared" si="6"/>
        <v>-</v>
      </c>
      <c r="H40" s="4">
        <v>14129</v>
      </c>
      <c r="I40" s="4">
        <v>442</v>
      </c>
      <c r="J40" s="6">
        <f t="shared" si="7"/>
        <v>3.1283176445608323</v>
      </c>
      <c r="K40" s="4">
        <v>1</v>
      </c>
      <c r="L40" s="19">
        <f t="shared" si="8"/>
        <v>7.0776417297756383E-3</v>
      </c>
    </row>
    <row r="41" spans="1:12" x14ac:dyDescent="0.25">
      <c r="A41" s="4" t="s">
        <v>39</v>
      </c>
      <c r="B41" s="4" t="s">
        <v>73</v>
      </c>
      <c r="C41" s="4" t="s">
        <v>73</v>
      </c>
      <c r="D41" s="4" t="s">
        <v>73</v>
      </c>
      <c r="E41" s="6" t="str">
        <f t="shared" si="5"/>
        <v>-</v>
      </c>
      <c r="F41" s="4" t="s">
        <v>73</v>
      </c>
      <c r="G41" s="6" t="str">
        <f t="shared" si="6"/>
        <v>-</v>
      </c>
      <c r="H41" s="4" t="s">
        <v>73</v>
      </c>
      <c r="I41" s="4" t="s">
        <v>73</v>
      </c>
      <c r="J41" s="6" t="str">
        <f t="shared" si="7"/>
        <v>-</v>
      </c>
      <c r="K41" s="4" t="s">
        <v>73</v>
      </c>
      <c r="L41" s="19" t="str">
        <f t="shared" si="8"/>
        <v>-</v>
      </c>
    </row>
    <row r="42" spans="1:12" x14ac:dyDescent="0.25">
      <c r="A42" s="4" t="s">
        <v>40</v>
      </c>
      <c r="B42" s="4">
        <v>10087</v>
      </c>
      <c r="C42" s="4">
        <v>2436</v>
      </c>
      <c r="D42" s="4">
        <v>502</v>
      </c>
      <c r="E42" s="6">
        <f t="shared" si="5"/>
        <v>20.607553366174056</v>
      </c>
      <c r="F42" s="4">
        <v>107</v>
      </c>
      <c r="G42" s="6">
        <f t="shared" si="6"/>
        <v>4.3924466338259442</v>
      </c>
      <c r="H42" s="4">
        <v>7651</v>
      </c>
      <c r="I42" s="4">
        <v>252</v>
      </c>
      <c r="J42" s="6">
        <f t="shared" si="7"/>
        <v>3.2936870997255259</v>
      </c>
      <c r="K42" s="4">
        <v>42</v>
      </c>
      <c r="L42" s="19">
        <f t="shared" si="8"/>
        <v>0.54894784995425439</v>
      </c>
    </row>
    <row r="43" spans="1:12" x14ac:dyDescent="0.25">
      <c r="A43" s="4" t="s">
        <v>41</v>
      </c>
      <c r="B43" s="4">
        <v>22090</v>
      </c>
      <c r="C43" s="4">
        <v>4866</v>
      </c>
      <c r="D43" s="4">
        <v>757</v>
      </c>
      <c r="E43" s="6">
        <f t="shared" si="5"/>
        <v>15.556925606247432</v>
      </c>
      <c r="F43" s="4">
        <v>8</v>
      </c>
      <c r="G43" s="6">
        <f t="shared" si="6"/>
        <v>0.16440608302507193</v>
      </c>
      <c r="H43" s="4">
        <v>17224</v>
      </c>
      <c r="I43" s="4">
        <v>421</v>
      </c>
      <c r="J43" s="6">
        <f t="shared" si="7"/>
        <v>2.4442638179284719</v>
      </c>
      <c r="K43" s="4">
        <v>8</v>
      </c>
      <c r="L43" s="19">
        <f t="shared" si="8"/>
        <v>4.6446818392940084E-2</v>
      </c>
    </row>
    <row r="44" spans="1:12" x14ac:dyDescent="0.25">
      <c r="A44" s="4" t="s">
        <v>42</v>
      </c>
      <c r="B44" s="4">
        <v>22105</v>
      </c>
      <c r="C44" s="4">
        <v>6228</v>
      </c>
      <c r="D44" s="4">
        <v>1229</v>
      </c>
      <c r="E44" s="6">
        <f t="shared" si="5"/>
        <v>19.733461785484906</v>
      </c>
      <c r="F44" s="4">
        <v>121</v>
      </c>
      <c r="G44" s="6">
        <f t="shared" si="6"/>
        <v>1.9428387925497752</v>
      </c>
      <c r="H44" s="4">
        <v>15877</v>
      </c>
      <c r="I44" s="4">
        <v>462</v>
      </c>
      <c r="J44" s="6">
        <f t="shared" si="7"/>
        <v>2.9098696227246963</v>
      </c>
      <c r="K44" s="4">
        <v>58</v>
      </c>
      <c r="L44" s="19">
        <f t="shared" si="8"/>
        <v>0.36530830761478866</v>
      </c>
    </row>
    <row r="45" spans="1:12" x14ac:dyDescent="0.25">
      <c r="A45" s="4" t="s">
        <v>43</v>
      </c>
      <c r="B45" s="4">
        <v>23272</v>
      </c>
      <c r="C45" s="4">
        <v>4326</v>
      </c>
      <c r="D45" s="4">
        <v>583</v>
      </c>
      <c r="E45" s="6">
        <f t="shared" si="5"/>
        <v>13.476652797041147</v>
      </c>
      <c r="F45" s="4">
        <v>9</v>
      </c>
      <c r="G45" s="6">
        <f t="shared" si="6"/>
        <v>0.20804438280166435</v>
      </c>
      <c r="H45" s="4">
        <v>18946</v>
      </c>
      <c r="I45" s="4">
        <v>282</v>
      </c>
      <c r="J45" s="6">
        <f t="shared" si="7"/>
        <v>1.488440831837855</v>
      </c>
      <c r="K45" s="4">
        <v>4</v>
      </c>
      <c r="L45" s="19">
        <f t="shared" si="8"/>
        <v>2.1112635912593686E-2</v>
      </c>
    </row>
    <row r="46" spans="1:12" x14ac:dyDescent="0.25">
      <c r="A46" s="4" t="s">
        <v>44</v>
      </c>
      <c r="B46" s="4">
        <v>14514</v>
      </c>
      <c r="C46" s="4">
        <v>2018</v>
      </c>
      <c r="D46" s="4">
        <v>617</v>
      </c>
      <c r="E46" s="6">
        <f t="shared" si="5"/>
        <v>30.574826560951436</v>
      </c>
      <c r="F46" s="4">
        <v>3</v>
      </c>
      <c r="G46" s="6">
        <f t="shared" si="6"/>
        <v>0.14866204162537167</v>
      </c>
      <c r="H46" s="4">
        <v>12496</v>
      </c>
      <c r="I46" s="4">
        <v>923</v>
      </c>
      <c r="J46" s="6">
        <f t="shared" si="7"/>
        <v>7.3863636363636367</v>
      </c>
      <c r="K46" s="4">
        <v>2</v>
      </c>
      <c r="L46" s="19">
        <f t="shared" si="8"/>
        <v>1.6005121638924456E-2</v>
      </c>
    </row>
    <row r="47" spans="1:12" x14ac:dyDescent="0.25">
      <c r="A47" s="4" t="s">
        <v>45</v>
      </c>
      <c r="B47" s="4">
        <v>17725</v>
      </c>
      <c r="C47" s="4">
        <v>3383</v>
      </c>
      <c r="D47" s="4">
        <v>656</v>
      </c>
      <c r="E47" s="6">
        <f t="shared" si="5"/>
        <v>19.391073012119421</v>
      </c>
      <c r="F47" s="4">
        <v>50</v>
      </c>
      <c r="G47" s="6">
        <f t="shared" si="6"/>
        <v>1.4779781259237363</v>
      </c>
      <c r="H47" s="4">
        <v>14342</v>
      </c>
      <c r="I47" s="4">
        <v>378</v>
      </c>
      <c r="J47" s="6">
        <f t="shared" si="7"/>
        <v>2.6356156742434806</v>
      </c>
      <c r="K47" s="4">
        <v>24</v>
      </c>
      <c r="L47" s="19">
        <f t="shared" si="8"/>
        <v>0.16734067772974481</v>
      </c>
    </row>
    <row r="48" spans="1:12" x14ac:dyDescent="0.25">
      <c r="A48" s="4" t="s">
        <v>46</v>
      </c>
      <c r="B48" s="4">
        <v>18781</v>
      </c>
      <c r="C48" s="4">
        <v>4551</v>
      </c>
      <c r="D48" s="4">
        <v>816</v>
      </c>
      <c r="E48" s="6">
        <f t="shared" si="5"/>
        <v>17.930125247198418</v>
      </c>
      <c r="F48" s="4">
        <v>186</v>
      </c>
      <c r="G48" s="6">
        <f t="shared" si="6"/>
        <v>4.0870138431114045</v>
      </c>
      <c r="H48" s="4">
        <v>14230</v>
      </c>
      <c r="I48" s="4">
        <v>696</v>
      </c>
      <c r="J48" s="6">
        <f t="shared" si="7"/>
        <v>4.8910751932536893</v>
      </c>
      <c r="K48" s="4">
        <v>96</v>
      </c>
      <c r="L48" s="19">
        <f t="shared" si="8"/>
        <v>0.67463106113843985</v>
      </c>
    </row>
    <row r="49" spans="1:12" x14ac:dyDescent="0.25">
      <c r="A49" s="4" t="s">
        <v>47</v>
      </c>
      <c r="B49" s="4">
        <v>26861</v>
      </c>
      <c r="C49" s="4">
        <v>7040</v>
      </c>
      <c r="D49" s="4">
        <v>1124</v>
      </c>
      <c r="E49" s="6">
        <f t="shared" si="5"/>
        <v>15.965909090909092</v>
      </c>
      <c r="F49" s="4">
        <v>73</v>
      </c>
      <c r="G49" s="6">
        <f t="shared" si="6"/>
        <v>1.0369318181818183</v>
      </c>
      <c r="H49" s="4">
        <v>19821</v>
      </c>
      <c r="I49" s="4">
        <v>615</v>
      </c>
      <c r="J49" s="6">
        <f t="shared" si="7"/>
        <v>3.1027697896170729</v>
      </c>
      <c r="K49" s="4">
        <v>148</v>
      </c>
      <c r="L49" s="19">
        <f t="shared" si="8"/>
        <v>0.74668281115988089</v>
      </c>
    </row>
    <row r="50" spans="1:12" x14ac:dyDescent="0.25">
      <c r="A50" s="4" t="s">
        <v>48</v>
      </c>
      <c r="B50" s="4">
        <v>29315</v>
      </c>
      <c r="C50" s="4">
        <v>4524</v>
      </c>
      <c r="D50" s="4">
        <v>634</v>
      </c>
      <c r="E50" s="6">
        <f t="shared" si="5"/>
        <v>14.014146772767463</v>
      </c>
      <c r="F50" s="4">
        <v>124</v>
      </c>
      <c r="G50" s="6">
        <f t="shared" si="6"/>
        <v>2.7409372236958442</v>
      </c>
      <c r="H50" s="4">
        <v>24791</v>
      </c>
      <c r="I50" s="4">
        <v>474</v>
      </c>
      <c r="J50" s="6">
        <f t="shared" si="7"/>
        <v>1.9119841878100923</v>
      </c>
      <c r="K50" s="4">
        <v>98</v>
      </c>
      <c r="L50" s="19">
        <f t="shared" si="8"/>
        <v>0.39530474769069424</v>
      </c>
    </row>
    <row r="51" spans="1:12" x14ac:dyDescent="0.25">
      <c r="A51" s="4" t="s">
        <v>49</v>
      </c>
      <c r="B51" s="4">
        <v>18854</v>
      </c>
      <c r="C51" s="4">
        <v>5542</v>
      </c>
      <c r="D51" s="4">
        <v>1009</v>
      </c>
      <c r="E51" s="6">
        <f t="shared" si="5"/>
        <v>18.206423673763982</v>
      </c>
      <c r="F51" s="4">
        <v>94</v>
      </c>
      <c r="G51" s="6">
        <f t="shared" si="6"/>
        <v>1.6961385781306386</v>
      </c>
      <c r="H51" s="4">
        <v>13312</v>
      </c>
      <c r="I51" s="4">
        <v>382</v>
      </c>
      <c r="J51" s="6">
        <f t="shared" si="7"/>
        <v>2.8695913461538458</v>
      </c>
      <c r="K51" s="4">
        <v>38</v>
      </c>
      <c r="L51" s="19">
        <f t="shared" si="8"/>
        <v>0.28545673076923073</v>
      </c>
    </row>
    <row r="52" spans="1:12" x14ac:dyDescent="0.25">
      <c r="A52" s="4" t="s">
        <v>50</v>
      </c>
      <c r="B52" s="4">
        <v>20371</v>
      </c>
      <c r="C52" s="4">
        <v>7588</v>
      </c>
      <c r="D52" s="4">
        <v>1103</v>
      </c>
      <c r="E52" s="6">
        <f t="shared" si="5"/>
        <v>14.536109646810754</v>
      </c>
      <c r="F52" s="4">
        <v>60</v>
      </c>
      <c r="G52" s="6">
        <f t="shared" si="6"/>
        <v>0.79072219293621504</v>
      </c>
      <c r="H52" s="4">
        <v>12783</v>
      </c>
      <c r="I52" s="4">
        <v>521</v>
      </c>
      <c r="J52" s="6">
        <f t="shared" si="7"/>
        <v>4.0757255730266762</v>
      </c>
      <c r="K52" s="4">
        <v>21</v>
      </c>
      <c r="L52" s="19">
        <f t="shared" si="8"/>
        <v>0.16428068528514433</v>
      </c>
    </row>
    <row r="53" spans="1:12" x14ac:dyDescent="0.25">
      <c r="A53" s="4" t="s">
        <v>51</v>
      </c>
      <c r="B53" s="4">
        <v>26745</v>
      </c>
      <c r="C53" s="4">
        <v>4903</v>
      </c>
      <c r="D53" s="4">
        <v>1415</v>
      </c>
      <c r="E53" s="6">
        <f t="shared" si="5"/>
        <v>28.859881705078521</v>
      </c>
      <c r="F53" s="4">
        <v>25</v>
      </c>
      <c r="G53" s="6">
        <f t="shared" si="6"/>
        <v>0.50989190291658171</v>
      </c>
      <c r="H53" s="4">
        <v>21842</v>
      </c>
      <c r="I53" s="4">
        <v>763</v>
      </c>
      <c r="J53" s="6">
        <f t="shared" si="7"/>
        <v>3.4932698470836008</v>
      </c>
      <c r="K53" s="4">
        <v>8</v>
      </c>
      <c r="L53" s="19">
        <f t="shared" si="8"/>
        <v>3.6626682538229101E-2</v>
      </c>
    </row>
    <row r="54" spans="1:12" x14ac:dyDescent="0.25">
      <c r="A54" s="4" t="s">
        <v>52</v>
      </c>
      <c r="B54" s="4">
        <v>31068</v>
      </c>
      <c r="C54" s="4">
        <v>6365</v>
      </c>
      <c r="D54" s="4">
        <v>740</v>
      </c>
      <c r="E54" s="6">
        <f t="shared" si="5"/>
        <v>11.626080125687354</v>
      </c>
      <c r="F54" s="4">
        <v>47</v>
      </c>
      <c r="G54" s="6">
        <f t="shared" si="6"/>
        <v>0.73841319717203457</v>
      </c>
      <c r="H54" s="4">
        <v>24703</v>
      </c>
      <c r="I54" s="4">
        <v>431</v>
      </c>
      <c r="J54" s="6">
        <f t="shared" si="7"/>
        <v>1.7447273610492653</v>
      </c>
      <c r="K54" s="4">
        <v>33</v>
      </c>
      <c r="L54" s="19">
        <f t="shared" si="8"/>
        <v>0.13358701372302961</v>
      </c>
    </row>
    <row r="55" spans="1:12" x14ac:dyDescent="0.25">
      <c r="A55" s="4" t="s">
        <v>53</v>
      </c>
      <c r="B55" s="4">
        <v>18224</v>
      </c>
      <c r="C55" s="4">
        <v>2799</v>
      </c>
      <c r="D55" s="4">
        <v>732</v>
      </c>
      <c r="E55" s="6">
        <f t="shared" si="5"/>
        <v>26.152197213290464</v>
      </c>
      <c r="F55" s="4">
        <v>3</v>
      </c>
      <c r="G55" s="6">
        <f t="shared" si="6"/>
        <v>0.10718113612004287</v>
      </c>
      <c r="H55" s="4">
        <v>15425</v>
      </c>
      <c r="I55" s="4">
        <v>538</v>
      </c>
      <c r="J55" s="6">
        <f t="shared" si="7"/>
        <v>3.4878444084278768</v>
      </c>
      <c r="K55" s="4" t="s">
        <v>73</v>
      </c>
      <c r="L55" s="19" t="str">
        <f t="shared" si="8"/>
        <v>-</v>
      </c>
    </row>
    <row r="56" spans="1:12" x14ac:dyDescent="0.25">
      <c r="A56" s="4" t="s">
        <v>54</v>
      </c>
      <c r="B56" s="4">
        <v>42071</v>
      </c>
      <c r="C56" s="4">
        <v>12729</v>
      </c>
      <c r="D56" s="4">
        <v>1863</v>
      </c>
      <c r="E56" s="6">
        <f t="shared" si="5"/>
        <v>14.635870846099458</v>
      </c>
      <c r="F56" s="4">
        <v>23</v>
      </c>
      <c r="G56" s="6">
        <f t="shared" si="6"/>
        <v>0.18068976353209207</v>
      </c>
      <c r="H56" s="4">
        <v>29342</v>
      </c>
      <c r="I56" s="4">
        <v>1124</v>
      </c>
      <c r="J56" s="6">
        <f t="shared" si="7"/>
        <v>3.830686388112603</v>
      </c>
      <c r="K56" s="4">
        <v>10</v>
      </c>
      <c r="L56" s="19">
        <f t="shared" si="8"/>
        <v>3.4080839751891488E-2</v>
      </c>
    </row>
    <row r="57" spans="1:12" x14ac:dyDescent="0.25">
      <c r="A57" s="4" t="s">
        <v>55</v>
      </c>
      <c r="B57" s="4">
        <v>15501</v>
      </c>
      <c r="C57" s="4">
        <v>2334</v>
      </c>
      <c r="D57" s="4">
        <v>433</v>
      </c>
      <c r="E57" s="6">
        <f t="shared" si="5"/>
        <v>18.551842330762639</v>
      </c>
      <c r="F57" s="4">
        <v>35</v>
      </c>
      <c r="G57" s="6">
        <f t="shared" si="6"/>
        <v>1.4995715509854326</v>
      </c>
      <c r="H57" s="4">
        <v>13167</v>
      </c>
      <c r="I57" s="4">
        <v>244</v>
      </c>
      <c r="J57" s="6">
        <f t="shared" si="7"/>
        <v>1.8531176425913267</v>
      </c>
      <c r="K57" s="4">
        <v>30</v>
      </c>
      <c r="L57" s="19">
        <f t="shared" si="8"/>
        <v>0.22784233310549099</v>
      </c>
    </row>
    <row r="58" spans="1:12" x14ac:dyDescent="0.25">
      <c r="A58" s="4" t="s">
        <v>56</v>
      </c>
      <c r="B58" s="4">
        <v>27656</v>
      </c>
      <c r="C58" s="4">
        <v>4367</v>
      </c>
      <c r="D58" s="4">
        <v>971</v>
      </c>
      <c r="E58" s="6">
        <f t="shared" si="5"/>
        <v>22.234943897412414</v>
      </c>
      <c r="F58" s="4">
        <v>14</v>
      </c>
      <c r="G58" s="6">
        <f t="shared" si="6"/>
        <v>0.32058621479276395</v>
      </c>
      <c r="H58" s="4">
        <v>23289</v>
      </c>
      <c r="I58" s="4">
        <v>992</v>
      </c>
      <c r="J58" s="6">
        <f t="shared" si="7"/>
        <v>4.2595216625874874</v>
      </c>
      <c r="K58" s="4">
        <v>4</v>
      </c>
      <c r="L58" s="19">
        <f t="shared" si="8"/>
        <v>1.7175490574949548E-2</v>
      </c>
    </row>
    <row r="59" spans="1:12" x14ac:dyDescent="0.25">
      <c r="B59" s="20" t="str">
        <f>IF(ISNUMBER(B9),IF(B9=SUM(B10:B58),"p","f"),"-")</f>
        <v>f</v>
      </c>
      <c r="C59" t="str">
        <f>IF(ISNUMBER(C9),IF(C9=SUM(C10:C58),"p","f"),"-")</f>
        <v>p</v>
      </c>
      <c r="D59" t="str">
        <f>IF(ISNUMBER(D9),IF(D9=SUM(D10:D58),"p","f"),"-")</f>
        <v>p</v>
      </c>
      <c r="F59" t="str">
        <f>IF(ISNUMBER(F9),IF(F9=SUM(F10:F58),"p","f"),"-")</f>
        <v>p</v>
      </c>
      <c r="H59" t="str">
        <f>IF(ISNUMBER(H9),IF(H9=SUM(H10:H58),"p","f"),"-")</f>
        <v>p</v>
      </c>
      <c r="I59" t="str">
        <f>IF(ISNUMBER(I9),IF(I9=SUM(I10:I58),"p","f"),"-")</f>
        <v>p</v>
      </c>
      <c r="K59" t="str">
        <f>IF(ISNUMBER(K9),IF(K9=SUM(K10:K58),"p","f"),"-")</f>
        <v>p</v>
      </c>
    </row>
    <row r="60" spans="1:12" x14ac:dyDescent="0.25">
      <c r="A60" s="36" t="s">
        <v>343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x14ac:dyDescent="0.25">
      <c r="A61" s="36" t="s">
        <v>344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</sheetData>
  <mergeCells count="11">
    <mergeCell ref="A1:L1"/>
    <mergeCell ref="A5:A8"/>
    <mergeCell ref="C7:C8"/>
    <mergeCell ref="D7:G7"/>
    <mergeCell ref="H7:H8"/>
    <mergeCell ref="I7:L7"/>
    <mergeCell ref="A60:L60"/>
    <mergeCell ref="A61:L61"/>
    <mergeCell ref="B5:B8"/>
    <mergeCell ref="C5:G6"/>
    <mergeCell ref="H5:L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10" zoomScale="90" zoomScaleNormal="90" workbookViewId="0">
      <selection activeCell="J35" sqref="J35"/>
    </sheetView>
  </sheetViews>
  <sheetFormatPr defaultRowHeight="15" x14ac:dyDescent="0.25"/>
  <cols>
    <col min="1" max="1" width="17.7109375" customWidth="1"/>
    <col min="2" max="1025" width="8.7109375" customWidth="1"/>
  </cols>
  <sheetData>
    <row r="1" spans="1:12" ht="12.95" customHeight="1" x14ac:dyDescent="0.25">
      <c r="A1" s="24" t="s">
        <v>301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3" spans="1:12" x14ac:dyDescent="0.25">
      <c r="A3" s="36" t="s">
        <v>302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1:12" ht="12.75" customHeight="1" x14ac:dyDescent="0.25">
      <c r="A5" s="31" t="s">
        <v>303</v>
      </c>
      <c r="B5" s="31" t="s">
        <v>304</v>
      </c>
      <c r="C5" s="31"/>
      <c r="D5" s="31"/>
      <c r="E5" s="31"/>
      <c r="F5" s="31"/>
      <c r="G5" s="31"/>
      <c r="H5" s="31"/>
      <c r="I5" s="31" t="s">
        <v>305</v>
      </c>
      <c r="J5" s="31"/>
      <c r="K5" s="31"/>
      <c r="L5" s="31"/>
    </row>
    <row r="6" spans="1:12" ht="35.25" customHeight="1" x14ac:dyDescent="0.25">
      <c r="A6" s="31"/>
      <c r="B6" s="9" t="s">
        <v>193</v>
      </c>
      <c r="C6" s="9" t="s">
        <v>306</v>
      </c>
      <c r="D6" s="9" t="s">
        <v>307</v>
      </c>
      <c r="E6" s="9" t="s">
        <v>308</v>
      </c>
      <c r="F6" s="9" t="s">
        <v>309</v>
      </c>
      <c r="G6" s="9" t="s">
        <v>256</v>
      </c>
      <c r="H6" s="9" t="s">
        <v>310</v>
      </c>
      <c r="I6" s="9" t="s">
        <v>311</v>
      </c>
      <c r="J6" s="9" t="s">
        <v>312</v>
      </c>
      <c r="K6" s="9" t="s">
        <v>313</v>
      </c>
      <c r="L6" s="9" t="s">
        <v>310</v>
      </c>
    </row>
    <row r="7" spans="1:12" x14ac:dyDescent="0.25">
      <c r="A7" s="4" t="s">
        <v>70</v>
      </c>
      <c r="B7" s="4">
        <f t="shared" ref="B7:B38" si="0">SUM(C7:H7)</f>
        <v>76997</v>
      </c>
      <c r="C7" s="4">
        <v>89</v>
      </c>
      <c r="D7" s="4">
        <v>17</v>
      </c>
      <c r="E7" s="4">
        <v>72124</v>
      </c>
      <c r="F7" s="4">
        <v>2154</v>
      </c>
      <c r="G7" s="4">
        <v>152</v>
      </c>
      <c r="H7" s="4">
        <v>2461</v>
      </c>
      <c r="I7" s="4">
        <f t="shared" ref="I7:I38" si="1">SUM(J7:L7)</f>
        <v>3899</v>
      </c>
      <c r="J7" s="4">
        <v>3717</v>
      </c>
      <c r="K7" s="4">
        <v>176</v>
      </c>
      <c r="L7" s="4">
        <v>6</v>
      </c>
    </row>
    <row r="8" spans="1:12" x14ac:dyDescent="0.25">
      <c r="A8" s="4" t="s">
        <v>8</v>
      </c>
      <c r="B8" s="4">
        <f t="shared" si="0"/>
        <v>2689</v>
      </c>
      <c r="C8" s="4">
        <v>14</v>
      </c>
      <c r="D8" s="4">
        <v>4</v>
      </c>
      <c r="E8" s="4">
        <v>2533</v>
      </c>
      <c r="F8" s="4">
        <v>50</v>
      </c>
      <c r="G8" s="4">
        <v>3</v>
      </c>
      <c r="H8" s="4">
        <v>85</v>
      </c>
      <c r="I8" s="4">
        <f t="shared" si="1"/>
        <v>98</v>
      </c>
      <c r="J8" s="4">
        <v>87</v>
      </c>
      <c r="K8" s="4">
        <v>11</v>
      </c>
      <c r="L8" s="4" t="s">
        <v>73</v>
      </c>
    </row>
    <row r="9" spans="1:12" x14ac:dyDescent="0.25">
      <c r="A9" s="4" t="s">
        <v>9</v>
      </c>
      <c r="B9" s="4">
        <f t="shared" si="0"/>
        <v>527</v>
      </c>
      <c r="C9" s="4">
        <v>1</v>
      </c>
      <c r="D9" s="4" t="s">
        <v>73</v>
      </c>
      <c r="E9" s="4">
        <v>499</v>
      </c>
      <c r="F9" s="4">
        <v>3</v>
      </c>
      <c r="G9" s="4" t="s">
        <v>73</v>
      </c>
      <c r="H9" s="4">
        <v>24</v>
      </c>
      <c r="I9" s="4">
        <f t="shared" si="1"/>
        <v>5</v>
      </c>
      <c r="J9" s="4">
        <v>4</v>
      </c>
      <c r="K9" s="4">
        <v>1</v>
      </c>
      <c r="L9" s="4" t="s">
        <v>73</v>
      </c>
    </row>
    <row r="10" spans="1:12" x14ac:dyDescent="0.25">
      <c r="A10" s="4" t="s">
        <v>10</v>
      </c>
      <c r="B10" s="4">
        <f t="shared" si="0"/>
        <v>2643</v>
      </c>
      <c r="C10" s="4" t="s">
        <v>73</v>
      </c>
      <c r="D10" s="4">
        <v>1</v>
      </c>
      <c r="E10" s="4">
        <v>2548</v>
      </c>
      <c r="F10" s="4">
        <v>31</v>
      </c>
      <c r="G10" s="4">
        <v>2</v>
      </c>
      <c r="H10" s="4">
        <v>61</v>
      </c>
      <c r="I10" s="4">
        <f t="shared" si="1"/>
        <v>12</v>
      </c>
      <c r="J10" s="4">
        <v>11</v>
      </c>
      <c r="K10" s="4">
        <v>1</v>
      </c>
      <c r="L10" s="4" t="s">
        <v>73</v>
      </c>
    </row>
    <row r="11" spans="1:12" x14ac:dyDescent="0.25">
      <c r="A11" s="4" t="s">
        <v>11</v>
      </c>
      <c r="B11" s="4">
        <f t="shared" si="0"/>
        <v>2017</v>
      </c>
      <c r="C11" s="4" t="s">
        <v>73</v>
      </c>
      <c r="D11" s="4" t="s">
        <v>73</v>
      </c>
      <c r="E11" s="4">
        <v>1892</v>
      </c>
      <c r="F11" s="4">
        <v>52</v>
      </c>
      <c r="G11" s="4">
        <v>1</v>
      </c>
      <c r="H11" s="4">
        <v>72</v>
      </c>
      <c r="I11" s="4">
        <f t="shared" si="1"/>
        <v>39</v>
      </c>
      <c r="J11" s="4">
        <v>39</v>
      </c>
      <c r="K11" s="4" t="s">
        <v>73</v>
      </c>
      <c r="L11" s="4" t="s">
        <v>73</v>
      </c>
    </row>
    <row r="12" spans="1:12" x14ac:dyDescent="0.25">
      <c r="A12" s="4" t="s">
        <v>12</v>
      </c>
      <c r="B12" s="4">
        <f t="shared" si="0"/>
        <v>2881</v>
      </c>
      <c r="C12" s="4" t="s">
        <v>73</v>
      </c>
      <c r="D12" s="4" t="s">
        <v>73</v>
      </c>
      <c r="E12" s="4">
        <v>2675</v>
      </c>
      <c r="F12" s="4">
        <v>105</v>
      </c>
      <c r="G12" s="4" t="s">
        <v>73</v>
      </c>
      <c r="H12" s="4">
        <v>101</v>
      </c>
      <c r="I12" s="4">
        <f t="shared" si="1"/>
        <v>13</v>
      </c>
      <c r="J12" s="4">
        <v>11</v>
      </c>
      <c r="K12" s="4">
        <v>2</v>
      </c>
      <c r="L12" s="4" t="s">
        <v>73</v>
      </c>
    </row>
    <row r="13" spans="1:12" x14ac:dyDescent="0.25">
      <c r="A13" s="4" t="s">
        <v>13</v>
      </c>
      <c r="B13" s="4">
        <f t="shared" si="0"/>
        <v>481</v>
      </c>
      <c r="C13" s="4" t="s">
        <v>73</v>
      </c>
      <c r="D13" s="4" t="s">
        <v>73</v>
      </c>
      <c r="E13" s="4">
        <v>463</v>
      </c>
      <c r="F13" s="4">
        <v>3</v>
      </c>
      <c r="G13" s="4">
        <v>1</v>
      </c>
      <c r="H13" s="4">
        <v>14</v>
      </c>
      <c r="I13" s="4">
        <f t="shared" si="1"/>
        <v>311</v>
      </c>
      <c r="J13" s="4">
        <v>310</v>
      </c>
      <c r="K13" s="4">
        <v>1</v>
      </c>
      <c r="L13" s="4" t="s">
        <v>73</v>
      </c>
    </row>
    <row r="14" spans="1:12" x14ac:dyDescent="0.25">
      <c r="A14" s="4" t="s">
        <v>14</v>
      </c>
      <c r="B14" s="4">
        <f t="shared" si="0"/>
        <v>589</v>
      </c>
      <c r="C14" s="4" t="s">
        <v>73</v>
      </c>
      <c r="D14" s="4" t="s">
        <v>73</v>
      </c>
      <c r="E14" s="4">
        <v>556</v>
      </c>
      <c r="F14" s="4">
        <v>15</v>
      </c>
      <c r="G14" s="4" t="s">
        <v>73</v>
      </c>
      <c r="H14" s="4">
        <v>18</v>
      </c>
      <c r="I14" s="4">
        <f t="shared" si="1"/>
        <v>13</v>
      </c>
      <c r="J14" s="4">
        <v>13</v>
      </c>
      <c r="K14" s="4" t="s">
        <v>73</v>
      </c>
      <c r="L14" s="4" t="s">
        <v>73</v>
      </c>
    </row>
    <row r="15" spans="1:12" x14ac:dyDescent="0.25">
      <c r="A15" s="4" t="s">
        <v>15</v>
      </c>
      <c r="B15" s="4">
        <f t="shared" si="0"/>
        <v>1069</v>
      </c>
      <c r="C15" s="4" t="s">
        <v>73</v>
      </c>
      <c r="D15" s="4" t="s">
        <v>73</v>
      </c>
      <c r="E15" s="4">
        <v>994</v>
      </c>
      <c r="F15" s="4">
        <v>32</v>
      </c>
      <c r="G15" s="4">
        <v>1</v>
      </c>
      <c r="H15" s="4">
        <v>42</v>
      </c>
      <c r="I15" s="4">
        <f t="shared" si="1"/>
        <v>21</v>
      </c>
      <c r="J15" s="4">
        <v>20</v>
      </c>
      <c r="K15" s="4">
        <v>1</v>
      </c>
      <c r="L15" s="4" t="s">
        <v>73</v>
      </c>
    </row>
    <row r="16" spans="1:12" x14ac:dyDescent="0.25">
      <c r="A16" s="4" t="s">
        <v>16</v>
      </c>
      <c r="B16" s="4">
        <f t="shared" si="0"/>
        <v>737</v>
      </c>
      <c r="C16" s="4" t="s">
        <v>73</v>
      </c>
      <c r="D16" s="4" t="s">
        <v>73</v>
      </c>
      <c r="E16" s="4">
        <v>617</v>
      </c>
      <c r="F16" s="4">
        <v>27</v>
      </c>
      <c r="G16" s="4" t="s">
        <v>73</v>
      </c>
      <c r="H16" s="4">
        <v>93</v>
      </c>
      <c r="I16" s="4">
        <f t="shared" si="1"/>
        <v>48</v>
      </c>
      <c r="J16" s="4">
        <v>48</v>
      </c>
      <c r="K16" s="4" t="s">
        <v>73</v>
      </c>
      <c r="L16" s="4" t="s">
        <v>73</v>
      </c>
    </row>
    <row r="17" spans="1:12" x14ac:dyDescent="0.25">
      <c r="A17" s="4" t="s">
        <v>17</v>
      </c>
      <c r="B17" s="4">
        <f t="shared" si="0"/>
        <v>2324</v>
      </c>
      <c r="C17" s="4">
        <v>1</v>
      </c>
      <c r="D17" s="4" t="s">
        <v>73</v>
      </c>
      <c r="E17" s="4">
        <v>1778</v>
      </c>
      <c r="F17" s="4">
        <v>214</v>
      </c>
      <c r="G17" s="4">
        <v>4</v>
      </c>
      <c r="H17" s="4">
        <v>327</v>
      </c>
      <c r="I17" s="4">
        <f t="shared" si="1"/>
        <v>184</v>
      </c>
      <c r="J17" s="4">
        <v>141</v>
      </c>
      <c r="K17" s="4">
        <v>43</v>
      </c>
      <c r="L17" s="4" t="s">
        <v>73</v>
      </c>
    </row>
    <row r="18" spans="1:12" x14ac:dyDescent="0.25">
      <c r="A18" s="4" t="s">
        <v>18</v>
      </c>
      <c r="B18" s="4">
        <f t="shared" si="0"/>
        <v>1778</v>
      </c>
      <c r="C18" s="4">
        <v>6</v>
      </c>
      <c r="D18" s="4" t="s">
        <v>73</v>
      </c>
      <c r="E18" s="4">
        <v>1643</v>
      </c>
      <c r="F18" s="4">
        <v>45</v>
      </c>
      <c r="G18" s="4">
        <v>6</v>
      </c>
      <c r="H18" s="4">
        <v>78</v>
      </c>
      <c r="I18" s="4">
        <f t="shared" si="1"/>
        <v>183</v>
      </c>
      <c r="J18" s="4">
        <v>178</v>
      </c>
      <c r="K18" s="4">
        <v>5</v>
      </c>
      <c r="L18" s="4" t="s">
        <v>73</v>
      </c>
    </row>
    <row r="19" spans="1:12" x14ac:dyDescent="0.25">
      <c r="A19" s="4" t="s">
        <v>19</v>
      </c>
      <c r="B19" s="4">
        <f t="shared" si="0"/>
        <v>1337</v>
      </c>
      <c r="C19" s="4" t="s">
        <v>73</v>
      </c>
      <c r="D19" s="4" t="s">
        <v>73</v>
      </c>
      <c r="E19" s="4">
        <v>1284</v>
      </c>
      <c r="F19" s="4">
        <v>19</v>
      </c>
      <c r="G19" s="4">
        <v>7</v>
      </c>
      <c r="H19" s="4">
        <v>27</v>
      </c>
      <c r="I19" s="4">
        <f t="shared" si="1"/>
        <v>95</v>
      </c>
      <c r="J19" s="4">
        <v>94</v>
      </c>
      <c r="K19" s="4">
        <v>1</v>
      </c>
      <c r="L19" s="4" t="s">
        <v>73</v>
      </c>
    </row>
    <row r="20" spans="1:12" x14ac:dyDescent="0.25">
      <c r="A20" s="4" t="s">
        <v>20</v>
      </c>
      <c r="B20" s="4">
        <f t="shared" si="0"/>
        <v>1581</v>
      </c>
      <c r="C20" s="4">
        <v>3</v>
      </c>
      <c r="D20" s="4" t="s">
        <v>73</v>
      </c>
      <c r="E20" s="4">
        <v>1529</v>
      </c>
      <c r="F20" s="4">
        <v>39</v>
      </c>
      <c r="G20" s="4">
        <v>1</v>
      </c>
      <c r="H20" s="4">
        <v>9</v>
      </c>
      <c r="I20" s="4">
        <f t="shared" si="1"/>
        <v>33</v>
      </c>
      <c r="J20" s="4">
        <v>33</v>
      </c>
      <c r="K20" s="4" t="s">
        <v>73</v>
      </c>
      <c r="L20" s="4" t="s">
        <v>73</v>
      </c>
    </row>
    <row r="21" spans="1:12" x14ac:dyDescent="0.25">
      <c r="A21" s="4" t="s">
        <v>21</v>
      </c>
      <c r="B21" s="4">
        <f t="shared" si="0"/>
        <v>4139</v>
      </c>
      <c r="C21" s="4">
        <v>3</v>
      </c>
      <c r="D21" s="4">
        <v>2</v>
      </c>
      <c r="E21" s="4">
        <v>3711</v>
      </c>
      <c r="F21" s="4">
        <v>249</v>
      </c>
      <c r="G21" s="4">
        <v>4</v>
      </c>
      <c r="H21" s="4">
        <v>170</v>
      </c>
      <c r="I21" s="4">
        <f t="shared" si="1"/>
        <v>42</v>
      </c>
      <c r="J21" s="4">
        <v>42</v>
      </c>
      <c r="K21" s="4" t="s">
        <v>73</v>
      </c>
      <c r="L21" s="4" t="s">
        <v>73</v>
      </c>
    </row>
    <row r="22" spans="1:12" x14ac:dyDescent="0.25">
      <c r="A22" s="4" t="s">
        <v>22</v>
      </c>
      <c r="B22" s="4">
        <f t="shared" si="0"/>
        <v>2498</v>
      </c>
      <c r="C22" s="4">
        <v>1</v>
      </c>
      <c r="D22" s="4" t="s">
        <v>73</v>
      </c>
      <c r="E22" s="4">
        <v>2422</v>
      </c>
      <c r="F22" s="4">
        <v>40</v>
      </c>
      <c r="G22" s="4">
        <v>10</v>
      </c>
      <c r="H22" s="4">
        <v>25</v>
      </c>
      <c r="I22" s="4">
        <f t="shared" si="1"/>
        <v>82</v>
      </c>
      <c r="J22" s="4">
        <v>79</v>
      </c>
      <c r="K22" s="4">
        <v>3</v>
      </c>
      <c r="L22" s="4" t="s">
        <v>73</v>
      </c>
    </row>
    <row r="23" spans="1:12" x14ac:dyDescent="0.25">
      <c r="A23" s="4" t="s">
        <v>23</v>
      </c>
      <c r="B23" s="4">
        <f t="shared" si="0"/>
        <v>1019</v>
      </c>
      <c r="C23" s="4">
        <v>6</v>
      </c>
      <c r="D23" s="4" t="s">
        <v>73</v>
      </c>
      <c r="E23" s="4">
        <v>908</v>
      </c>
      <c r="F23" s="4">
        <v>39</v>
      </c>
      <c r="G23" s="4">
        <v>5</v>
      </c>
      <c r="H23" s="4">
        <v>61</v>
      </c>
      <c r="I23" s="4">
        <f t="shared" si="1"/>
        <v>272</v>
      </c>
      <c r="J23" s="4">
        <v>272</v>
      </c>
      <c r="K23" s="4" t="s">
        <v>73</v>
      </c>
      <c r="L23" s="4" t="s">
        <v>73</v>
      </c>
    </row>
    <row r="24" spans="1:12" x14ac:dyDescent="0.25">
      <c r="A24" s="4" t="s">
        <v>24</v>
      </c>
      <c r="B24" s="4">
        <f t="shared" si="0"/>
        <v>1544</v>
      </c>
      <c r="C24" s="4">
        <v>2</v>
      </c>
      <c r="D24" s="4">
        <v>1</v>
      </c>
      <c r="E24" s="4">
        <v>1451</v>
      </c>
      <c r="F24" s="4">
        <v>47</v>
      </c>
      <c r="G24" s="4">
        <v>3</v>
      </c>
      <c r="H24" s="4">
        <v>40</v>
      </c>
      <c r="I24" s="4">
        <f t="shared" si="1"/>
        <v>112</v>
      </c>
      <c r="J24" s="4">
        <v>106</v>
      </c>
      <c r="K24" s="4">
        <v>6</v>
      </c>
      <c r="L24" s="4" t="s">
        <v>73</v>
      </c>
    </row>
    <row r="25" spans="1:12" x14ac:dyDescent="0.25">
      <c r="A25" s="4" t="s">
        <v>25</v>
      </c>
      <c r="B25" s="4">
        <f t="shared" si="0"/>
        <v>1421</v>
      </c>
      <c r="C25" s="4">
        <v>1</v>
      </c>
      <c r="D25" s="4" t="s">
        <v>73</v>
      </c>
      <c r="E25" s="4">
        <v>1362</v>
      </c>
      <c r="F25" s="4">
        <v>15</v>
      </c>
      <c r="G25" s="4">
        <v>1</v>
      </c>
      <c r="H25" s="4">
        <v>42</v>
      </c>
      <c r="I25" s="4">
        <f t="shared" si="1"/>
        <v>19</v>
      </c>
      <c r="J25" s="4">
        <v>18</v>
      </c>
      <c r="K25" s="4">
        <v>1</v>
      </c>
      <c r="L25" s="4" t="s">
        <v>73</v>
      </c>
    </row>
    <row r="26" spans="1:12" x14ac:dyDescent="0.25">
      <c r="A26" s="4" t="s">
        <v>26</v>
      </c>
      <c r="B26" s="4">
        <f t="shared" si="0"/>
        <v>707</v>
      </c>
      <c r="C26" s="4" t="s">
        <v>73</v>
      </c>
      <c r="D26" s="4" t="s">
        <v>73</v>
      </c>
      <c r="E26" s="4">
        <v>699</v>
      </c>
      <c r="F26" s="4" t="s">
        <v>73</v>
      </c>
      <c r="G26" s="4">
        <v>1</v>
      </c>
      <c r="H26" s="4">
        <v>7</v>
      </c>
      <c r="I26" s="4">
        <f t="shared" si="1"/>
        <v>100</v>
      </c>
      <c r="J26" s="4">
        <v>94</v>
      </c>
      <c r="K26" s="4">
        <v>6</v>
      </c>
      <c r="L26" s="4" t="s">
        <v>73</v>
      </c>
    </row>
    <row r="27" spans="1:12" x14ac:dyDescent="0.25">
      <c r="A27" s="4" t="s">
        <v>27</v>
      </c>
      <c r="B27" s="4">
        <f t="shared" si="0"/>
        <v>1908</v>
      </c>
      <c r="C27" s="4" t="s">
        <v>73</v>
      </c>
      <c r="D27" s="4" t="s">
        <v>73</v>
      </c>
      <c r="E27" s="4">
        <v>1778</v>
      </c>
      <c r="F27" s="4">
        <v>27</v>
      </c>
      <c r="G27" s="4" t="s">
        <v>73</v>
      </c>
      <c r="H27" s="4">
        <v>103</v>
      </c>
      <c r="I27" s="4">
        <f t="shared" si="1"/>
        <v>53</v>
      </c>
      <c r="J27" s="4">
        <v>50</v>
      </c>
      <c r="K27" s="4">
        <v>3</v>
      </c>
      <c r="L27" s="4" t="s">
        <v>73</v>
      </c>
    </row>
    <row r="28" spans="1:12" x14ac:dyDescent="0.25">
      <c r="A28" s="4" t="s">
        <v>28</v>
      </c>
      <c r="B28" s="4">
        <f t="shared" si="0"/>
        <v>1279</v>
      </c>
      <c r="C28" s="4" t="s">
        <v>73</v>
      </c>
      <c r="D28" s="4" t="s">
        <v>73</v>
      </c>
      <c r="E28" s="4">
        <v>1209</v>
      </c>
      <c r="F28" s="4">
        <v>7</v>
      </c>
      <c r="G28" s="4">
        <v>57</v>
      </c>
      <c r="H28" s="4">
        <v>6</v>
      </c>
      <c r="I28" s="4">
        <f t="shared" si="1"/>
        <v>6</v>
      </c>
      <c r="J28" s="4">
        <v>6</v>
      </c>
      <c r="K28" s="4" t="s">
        <v>73</v>
      </c>
      <c r="L28" s="4" t="s">
        <v>73</v>
      </c>
    </row>
    <row r="29" spans="1:12" x14ac:dyDescent="0.25">
      <c r="A29" s="4" t="s">
        <v>29</v>
      </c>
      <c r="B29" s="4">
        <f t="shared" si="0"/>
        <v>1888</v>
      </c>
      <c r="C29" s="4">
        <v>7</v>
      </c>
      <c r="D29" s="4" t="s">
        <v>73</v>
      </c>
      <c r="E29" s="4">
        <v>1860</v>
      </c>
      <c r="F29" s="4">
        <v>2</v>
      </c>
      <c r="G29" s="4">
        <v>1</v>
      </c>
      <c r="H29" s="4">
        <v>18</v>
      </c>
      <c r="I29" s="4">
        <f t="shared" si="1"/>
        <v>238</v>
      </c>
      <c r="J29" s="4">
        <v>234</v>
      </c>
      <c r="K29" s="4">
        <v>4</v>
      </c>
      <c r="L29" s="4" t="s">
        <v>73</v>
      </c>
    </row>
    <row r="30" spans="1:12" x14ac:dyDescent="0.25">
      <c r="A30" s="4" t="s">
        <v>30</v>
      </c>
      <c r="B30" s="4">
        <f t="shared" si="0"/>
        <v>1190</v>
      </c>
      <c r="C30" s="4" t="s">
        <v>73</v>
      </c>
      <c r="D30" s="4" t="s">
        <v>73</v>
      </c>
      <c r="E30" s="4">
        <v>1174</v>
      </c>
      <c r="F30" s="4">
        <v>10</v>
      </c>
      <c r="G30" s="4" t="s">
        <v>73</v>
      </c>
      <c r="H30" s="4">
        <v>6</v>
      </c>
      <c r="I30" s="4">
        <f t="shared" si="1"/>
        <v>4</v>
      </c>
      <c r="J30" s="4">
        <v>4</v>
      </c>
      <c r="K30" s="4" t="s">
        <v>73</v>
      </c>
      <c r="L30" s="4" t="s">
        <v>73</v>
      </c>
    </row>
    <row r="31" spans="1:12" x14ac:dyDescent="0.25">
      <c r="A31" s="4" t="s">
        <v>31</v>
      </c>
      <c r="B31" s="4">
        <f t="shared" si="0"/>
        <v>2425</v>
      </c>
      <c r="C31" s="4">
        <v>2</v>
      </c>
      <c r="D31" s="4" t="s">
        <v>73</v>
      </c>
      <c r="E31" s="4">
        <v>2345</v>
      </c>
      <c r="F31" s="4">
        <v>14</v>
      </c>
      <c r="G31" s="4" t="s">
        <v>73</v>
      </c>
      <c r="H31" s="4">
        <v>64</v>
      </c>
      <c r="I31" s="4">
        <f t="shared" si="1"/>
        <v>6</v>
      </c>
      <c r="J31" s="4">
        <v>6</v>
      </c>
      <c r="K31" s="4" t="s">
        <v>73</v>
      </c>
      <c r="L31" s="4" t="s">
        <v>73</v>
      </c>
    </row>
    <row r="32" spans="1:12" x14ac:dyDescent="0.25">
      <c r="A32" s="4" t="s">
        <v>32</v>
      </c>
      <c r="B32" s="4">
        <f t="shared" si="0"/>
        <v>1090</v>
      </c>
      <c r="C32" s="4" t="s">
        <v>73</v>
      </c>
      <c r="D32" s="4" t="s">
        <v>73</v>
      </c>
      <c r="E32" s="4">
        <v>1021</v>
      </c>
      <c r="F32" s="4">
        <v>15</v>
      </c>
      <c r="G32" s="4" t="s">
        <v>73</v>
      </c>
      <c r="H32" s="4">
        <v>54</v>
      </c>
      <c r="I32" s="4">
        <f t="shared" si="1"/>
        <v>24</v>
      </c>
      <c r="J32" s="4">
        <v>23</v>
      </c>
      <c r="K32" s="4">
        <v>1</v>
      </c>
      <c r="L32" s="4" t="s">
        <v>73</v>
      </c>
    </row>
    <row r="33" spans="1:12" x14ac:dyDescent="0.25">
      <c r="A33" s="4" t="s">
        <v>33</v>
      </c>
      <c r="B33" s="4">
        <f t="shared" si="0"/>
        <v>2882</v>
      </c>
      <c r="C33" s="4" t="s">
        <v>73</v>
      </c>
      <c r="D33" s="4" t="s">
        <v>73</v>
      </c>
      <c r="E33" s="4">
        <v>2634</v>
      </c>
      <c r="F33" s="4">
        <v>128</v>
      </c>
      <c r="G33" s="4">
        <v>3</v>
      </c>
      <c r="H33" s="4">
        <v>117</v>
      </c>
      <c r="I33" s="4">
        <f t="shared" si="1"/>
        <v>208</v>
      </c>
      <c r="J33" s="4">
        <v>204</v>
      </c>
      <c r="K33" s="4" t="s">
        <v>73</v>
      </c>
      <c r="L33" s="4">
        <v>4</v>
      </c>
    </row>
    <row r="34" spans="1:12" x14ac:dyDescent="0.25">
      <c r="A34" s="4" t="s">
        <v>34</v>
      </c>
      <c r="B34" s="4">
        <f t="shared" si="0"/>
        <v>2691</v>
      </c>
      <c r="C34" s="4">
        <v>1</v>
      </c>
      <c r="D34" s="4" t="s">
        <v>73</v>
      </c>
      <c r="E34" s="4">
        <v>2591</v>
      </c>
      <c r="F34" s="4">
        <v>30</v>
      </c>
      <c r="G34" s="4">
        <v>2</v>
      </c>
      <c r="H34" s="4">
        <v>67</v>
      </c>
      <c r="I34" s="4">
        <f t="shared" si="1"/>
        <v>40</v>
      </c>
      <c r="J34" s="4">
        <v>40</v>
      </c>
      <c r="K34" s="4" t="s">
        <v>73</v>
      </c>
      <c r="L34" s="4" t="s">
        <v>73</v>
      </c>
    </row>
    <row r="35" spans="1:12" x14ac:dyDescent="0.25">
      <c r="A35" s="4" t="s">
        <v>35</v>
      </c>
      <c r="B35" s="4">
        <f t="shared" si="0"/>
        <v>785</v>
      </c>
      <c r="C35" s="4">
        <v>1</v>
      </c>
      <c r="D35" s="4" t="s">
        <v>73</v>
      </c>
      <c r="E35" s="4">
        <v>776</v>
      </c>
      <c r="F35" s="4">
        <v>1</v>
      </c>
      <c r="G35" s="4" t="s">
        <v>73</v>
      </c>
      <c r="H35" s="4">
        <v>7</v>
      </c>
      <c r="I35" s="4">
        <f t="shared" si="1"/>
        <v>6</v>
      </c>
      <c r="J35" s="4">
        <v>6</v>
      </c>
      <c r="K35" s="4" t="s">
        <v>73</v>
      </c>
      <c r="L35" s="4" t="s">
        <v>73</v>
      </c>
    </row>
    <row r="36" spans="1:12" x14ac:dyDescent="0.25">
      <c r="A36" s="4" t="s">
        <v>36</v>
      </c>
      <c r="B36" s="4">
        <f t="shared" si="0"/>
        <v>799</v>
      </c>
      <c r="C36" s="4">
        <v>1</v>
      </c>
      <c r="D36" s="4" t="s">
        <v>73</v>
      </c>
      <c r="E36" s="4">
        <v>764</v>
      </c>
      <c r="F36" s="4">
        <v>23</v>
      </c>
      <c r="G36" s="4">
        <v>1</v>
      </c>
      <c r="H36" s="4">
        <v>10</v>
      </c>
      <c r="I36" s="4">
        <f t="shared" si="1"/>
        <v>7</v>
      </c>
      <c r="J36" s="4">
        <v>7</v>
      </c>
      <c r="K36" s="4" t="s">
        <v>73</v>
      </c>
      <c r="L36" s="4" t="s">
        <v>73</v>
      </c>
    </row>
    <row r="37" spans="1:12" x14ac:dyDescent="0.25">
      <c r="A37" s="4" t="s">
        <v>37</v>
      </c>
      <c r="B37" s="4">
        <f t="shared" si="0"/>
        <v>2143</v>
      </c>
      <c r="C37" s="4">
        <v>5</v>
      </c>
      <c r="D37" s="4" t="s">
        <v>73</v>
      </c>
      <c r="E37" s="4">
        <v>2054</v>
      </c>
      <c r="F37" s="4">
        <v>19</v>
      </c>
      <c r="G37" s="4">
        <v>3</v>
      </c>
      <c r="H37" s="4">
        <v>62</v>
      </c>
      <c r="I37" s="4">
        <f t="shared" si="1"/>
        <v>18</v>
      </c>
      <c r="J37" s="4">
        <v>13</v>
      </c>
      <c r="K37" s="4">
        <v>5</v>
      </c>
      <c r="L37" s="4" t="s">
        <v>73</v>
      </c>
    </row>
    <row r="38" spans="1:12" x14ac:dyDescent="0.25">
      <c r="A38" s="4" t="s">
        <v>38</v>
      </c>
      <c r="B38" s="4">
        <f t="shared" si="0"/>
        <v>1248</v>
      </c>
      <c r="C38" s="4">
        <v>5</v>
      </c>
      <c r="D38" s="4" t="s">
        <v>73</v>
      </c>
      <c r="E38" s="4">
        <v>1148</v>
      </c>
      <c r="F38" s="4">
        <v>39</v>
      </c>
      <c r="G38" s="4">
        <v>3</v>
      </c>
      <c r="H38" s="4">
        <v>53</v>
      </c>
      <c r="I38" s="4">
        <f t="shared" si="1"/>
        <v>1</v>
      </c>
      <c r="J38" s="4">
        <v>1</v>
      </c>
      <c r="K38" s="4" t="s">
        <v>73</v>
      </c>
      <c r="L38" s="4" t="s">
        <v>73</v>
      </c>
    </row>
    <row r="39" spans="1:12" x14ac:dyDescent="0.25">
      <c r="A39" s="4" t="s">
        <v>39</v>
      </c>
      <c r="B39" s="4" t="s">
        <v>73</v>
      </c>
      <c r="C39" s="4" t="s">
        <v>73</v>
      </c>
      <c r="D39" s="4" t="s">
        <v>73</v>
      </c>
      <c r="E39" s="4" t="s">
        <v>73</v>
      </c>
      <c r="F39" s="4" t="s">
        <v>73</v>
      </c>
      <c r="G39" s="4" t="s">
        <v>73</v>
      </c>
      <c r="H39" s="4" t="s">
        <v>73</v>
      </c>
      <c r="I39" s="4" t="s">
        <v>73</v>
      </c>
      <c r="J39" s="4" t="s">
        <v>73</v>
      </c>
      <c r="K39" s="4" t="s">
        <v>73</v>
      </c>
      <c r="L39" s="4" t="s">
        <v>73</v>
      </c>
    </row>
    <row r="40" spans="1:12" x14ac:dyDescent="0.25">
      <c r="A40" s="4" t="s">
        <v>40</v>
      </c>
      <c r="B40" s="4">
        <f t="shared" ref="B40:B56" si="2">SUM(C40:H40)</f>
        <v>754</v>
      </c>
      <c r="C40" s="4">
        <v>2</v>
      </c>
      <c r="D40" s="4" t="s">
        <v>73</v>
      </c>
      <c r="E40" s="4">
        <v>690</v>
      </c>
      <c r="F40" s="4">
        <v>10</v>
      </c>
      <c r="G40" s="4" t="s">
        <v>73</v>
      </c>
      <c r="H40" s="4">
        <v>52</v>
      </c>
      <c r="I40" s="4">
        <f t="shared" ref="I40:I56" si="3">SUM(J40:L40)</f>
        <v>149</v>
      </c>
      <c r="J40" s="4">
        <v>90</v>
      </c>
      <c r="K40" s="4">
        <v>59</v>
      </c>
      <c r="L40" s="4" t="s">
        <v>73</v>
      </c>
    </row>
    <row r="41" spans="1:12" x14ac:dyDescent="0.25">
      <c r="A41" s="4" t="s">
        <v>41</v>
      </c>
      <c r="B41" s="4">
        <f t="shared" si="2"/>
        <v>1178</v>
      </c>
      <c r="C41" s="4" t="s">
        <v>73</v>
      </c>
      <c r="D41" s="4" t="s">
        <v>73</v>
      </c>
      <c r="E41" s="4">
        <v>1149</v>
      </c>
      <c r="F41" s="4">
        <v>5</v>
      </c>
      <c r="G41" s="4">
        <v>4</v>
      </c>
      <c r="H41" s="4">
        <v>20</v>
      </c>
      <c r="I41" s="4">
        <f t="shared" si="3"/>
        <v>16</v>
      </c>
      <c r="J41" s="4">
        <v>16</v>
      </c>
      <c r="K41" s="4" t="s">
        <v>73</v>
      </c>
      <c r="L41" s="4" t="s">
        <v>73</v>
      </c>
    </row>
    <row r="42" spans="1:12" x14ac:dyDescent="0.25">
      <c r="A42" s="4" t="s">
        <v>42</v>
      </c>
      <c r="B42" s="4">
        <f t="shared" si="2"/>
        <v>1691</v>
      </c>
      <c r="C42" s="4">
        <v>1</v>
      </c>
      <c r="D42" s="4">
        <v>1</v>
      </c>
      <c r="E42" s="4">
        <v>1663</v>
      </c>
      <c r="F42" s="4">
        <v>14</v>
      </c>
      <c r="G42" s="4" t="s">
        <v>73</v>
      </c>
      <c r="H42" s="4">
        <v>12</v>
      </c>
      <c r="I42" s="4">
        <f t="shared" si="3"/>
        <v>179</v>
      </c>
      <c r="J42" s="4">
        <v>174</v>
      </c>
      <c r="K42" s="4">
        <v>5</v>
      </c>
      <c r="L42" s="4" t="s">
        <v>73</v>
      </c>
    </row>
    <row r="43" spans="1:12" x14ac:dyDescent="0.25">
      <c r="A43" s="4" t="s">
        <v>43</v>
      </c>
      <c r="B43" s="4">
        <f t="shared" si="2"/>
        <v>865</v>
      </c>
      <c r="C43" s="4">
        <v>1</v>
      </c>
      <c r="D43" s="4" t="s">
        <v>73</v>
      </c>
      <c r="E43" s="4">
        <v>834</v>
      </c>
      <c r="F43" s="4">
        <v>9</v>
      </c>
      <c r="G43" s="4" t="s">
        <v>73</v>
      </c>
      <c r="H43" s="4">
        <v>21</v>
      </c>
      <c r="I43" s="4">
        <f t="shared" si="3"/>
        <v>13</v>
      </c>
      <c r="J43" s="4">
        <v>11</v>
      </c>
      <c r="K43" s="4">
        <v>2</v>
      </c>
      <c r="L43" s="4" t="s">
        <v>73</v>
      </c>
    </row>
    <row r="44" spans="1:12" x14ac:dyDescent="0.25">
      <c r="A44" s="4" t="s">
        <v>44</v>
      </c>
      <c r="B44" s="4">
        <f t="shared" si="2"/>
        <v>1540</v>
      </c>
      <c r="C44" s="4">
        <v>2</v>
      </c>
      <c r="D44" s="4" t="s">
        <v>73</v>
      </c>
      <c r="E44" s="4">
        <v>1492</v>
      </c>
      <c r="F44" s="4">
        <v>31</v>
      </c>
      <c r="G44" s="4" t="s">
        <v>73</v>
      </c>
      <c r="H44" s="4">
        <v>15</v>
      </c>
      <c r="I44" s="4">
        <f t="shared" si="3"/>
        <v>5</v>
      </c>
      <c r="J44" s="4">
        <v>2</v>
      </c>
      <c r="K44" s="4">
        <v>2</v>
      </c>
      <c r="L44" s="4">
        <v>1</v>
      </c>
    </row>
    <row r="45" spans="1:12" x14ac:dyDescent="0.25">
      <c r="A45" s="4" t="s">
        <v>45</v>
      </c>
      <c r="B45" s="4">
        <f t="shared" si="2"/>
        <v>1034</v>
      </c>
      <c r="C45" s="4">
        <v>3</v>
      </c>
      <c r="D45" s="4">
        <v>2</v>
      </c>
      <c r="E45" s="4">
        <v>1007</v>
      </c>
      <c r="F45" s="4">
        <v>18</v>
      </c>
      <c r="G45" s="4" t="s">
        <v>73</v>
      </c>
      <c r="H45" s="4">
        <v>4</v>
      </c>
      <c r="I45" s="4">
        <f t="shared" si="3"/>
        <v>74</v>
      </c>
      <c r="J45" s="4">
        <v>74</v>
      </c>
      <c r="K45" s="4" t="s">
        <v>73</v>
      </c>
      <c r="L45" s="4" t="s">
        <v>73</v>
      </c>
    </row>
    <row r="46" spans="1:12" x14ac:dyDescent="0.25">
      <c r="A46" s="4" t="s">
        <v>46</v>
      </c>
      <c r="B46" s="4">
        <f t="shared" si="2"/>
        <v>1512</v>
      </c>
      <c r="C46" s="4">
        <v>1</v>
      </c>
      <c r="D46" s="4" t="s">
        <v>73</v>
      </c>
      <c r="E46" s="4">
        <v>1360</v>
      </c>
      <c r="F46" s="4">
        <v>71</v>
      </c>
      <c r="G46" s="4">
        <v>3</v>
      </c>
      <c r="H46" s="4">
        <v>77</v>
      </c>
      <c r="I46" s="4">
        <f t="shared" si="3"/>
        <v>282</v>
      </c>
      <c r="J46" s="4">
        <v>282</v>
      </c>
      <c r="K46" s="4" t="s">
        <v>73</v>
      </c>
      <c r="L46" s="4" t="s">
        <v>73</v>
      </c>
    </row>
    <row r="47" spans="1:12" x14ac:dyDescent="0.25">
      <c r="A47" s="4" t="s">
        <v>47</v>
      </c>
      <c r="B47" s="4">
        <f t="shared" si="2"/>
        <v>1739</v>
      </c>
      <c r="C47" s="4">
        <v>1</v>
      </c>
      <c r="D47" s="4">
        <v>1</v>
      </c>
      <c r="E47" s="4">
        <v>1671</v>
      </c>
      <c r="F47" s="4">
        <v>54</v>
      </c>
      <c r="G47" s="4" t="s">
        <v>73</v>
      </c>
      <c r="H47" s="4">
        <v>12</v>
      </c>
      <c r="I47" s="4">
        <f t="shared" si="3"/>
        <v>221</v>
      </c>
      <c r="J47" s="4">
        <v>221</v>
      </c>
      <c r="K47" s="4" t="s">
        <v>73</v>
      </c>
      <c r="L47" s="4" t="s">
        <v>73</v>
      </c>
    </row>
    <row r="48" spans="1:12" x14ac:dyDescent="0.25">
      <c r="A48" s="4" t="s">
        <v>48</v>
      </c>
      <c r="B48" s="4">
        <f t="shared" si="2"/>
        <v>1108</v>
      </c>
      <c r="C48" s="4">
        <v>8</v>
      </c>
      <c r="D48" s="4">
        <v>2</v>
      </c>
      <c r="E48" s="4">
        <v>1049</v>
      </c>
      <c r="F48" s="4">
        <v>19</v>
      </c>
      <c r="G48" s="4">
        <v>1</v>
      </c>
      <c r="H48" s="4">
        <v>29</v>
      </c>
      <c r="I48" s="4">
        <f t="shared" si="3"/>
        <v>222</v>
      </c>
      <c r="J48" s="4">
        <v>217</v>
      </c>
      <c r="K48" s="4">
        <v>5</v>
      </c>
      <c r="L48" s="4" t="s">
        <v>73</v>
      </c>
    </row>
    <row r="49" spans="1:12" x14ac:dyDescent="0.25">
      <c r="A49" s="4" t="s">
        <v>49</v>
      </c>
      <c r="B49" s="4">
        <f t="shared" si="2"/>
        <v>1391</v>
      </c>
      <c r="C49" s="4">
        <v>1</v>
      </c>
      <c r="D49" s="4" t="s">
        <v>73</v>
      </c>
      <c r="E49" s="4">
        <v>1370</v>
      </c>
      <c r="F49" s="4">
        <v>10</v>
      </c>
      <c r="G49" s="4">
        <v>1</v>
      </c>
      <c r="H49" s="4">
        <v>9</v>
      </c>
      <c r="I49" s="4">
        <f t="shared" si="3"/>
        <v>132</v>
      </c>
      <c r="J49" s="4">
        <v>131</v>
      </c>
      <c r="K49" s="4">
        <v>1</v>
      </c>
      <c r="L49" s="4" t="s">
        <v>73</v>
      </c>
    </row>
    <row r="50" spans="1:12" x14ac:dyDescent="0.25">
      <c r="A50" s="4" t="s">
        <v>50</v>
      </c>
      <c r="B50" s="4">
        <f t="shared" si="2"/>
        <v>1624</v>
      </c>
      <c r="C50" s="4" t="s">
        <v>73</v>
      </c>
      <c r="D50" s="4" t="s">
        <v>73</v>
      </c>
      <c r="E50" s="4">
        <v>1552</v>
      </c>
      <c r="F50" s="4">
        <v>25</v>
      </c>
      <c r="G50" s="4">
        <v>3</v>
      </c>
      <c r="H50" s="4">
        <v>44</v>
      </c>
      <c r="I50" s="4">
        <f t="shared" si="3"/>
        <v>81</v>
      </c>
      <c r="J50" s="4">
        <v>78</v>
      </c>
      <c r="K50" s="4">
        <v>3</v>
      </c>
      <c r="L50" s="4" t="s">
        <v>73</v>
      </c>
    </row>
    <row r="51" spans="1:12" x14ac:dyDescent="0.25">
      <c r="A51" s="4" t="s">
        <v>51</v>
      </c>
      <c r="B51" s="4">
        <f t="shared" si="2"/>
        <v>2178</v>
      </c>
      <c r="C51" s="4">
        <v>3</v>
      </c>
      <c r="D51" s="4">
        <v>1</v>
      </c>
      <c r="E51" s="4">
        <v>1958</v>
      </c>
      <c r="F51" s="4">
        <v>157</v>
      </c>
      <c r="G51" s="4">
        <v>13</v>
      </c>
      <c r="H51" s="4">
        <v>46</v>
      </c>
      <c r="I51" s="4">
        <f t="shared" si="3"/>
        <v>33</v>
      </c>
      <c r="J51" s="4">
        <v>33</v>
      </c>
      <c r="K51" s="4" t="s">
        <v>73</v>
      </c>
      <c r="L51" s="4" t="s">
        <v>73</v>
      </c>
    </row>
    <row r="52" spans="1:12" x14ac:dyDescent="0.25">
      <c r="A52" s="4" t="s">
        <v>52</v>
      </c>
      <c r="B52" s="4">
        <f t="shared" si="2"/>
        <v>1171</v>
      </c>
      <c r="C52" s="4" t="s">
        <v>73</v>
      </c>
      <c r="D52" s="4" t="s">
        <v>73</v>
      </c>
      <c r="E52" s="4">
        <v>1097</v>
      </c>
      <c r="F52" s="4">
        <v>15</v>
      </c>
      <c r="G52" s="4" t="s">
        <v>73</v>
      </c>
      <c r="H52" s="4">
        <v>59</v>
      </c>
      <c r="I52" s="4">
        <f t="shared" si="3"/>
        <v>80</v>
      </c>
      <c r="J52" s="4">
        <v>80</v>
      </c>
      <c r="K52" s="4" t="s">
        <v>73</v>
      </c>
      <c r="L52" s="4" t="s">
        <v>73</v>
      </c>
    </row>
    <row r="53" spans="1:12" x14ac:dyDescent="0.25">
      <c r="A53" s="4" t="s">
        <v>53</v>
      </c>
      <c r="B53" s="4">
        <f t="shared" si="2"/>
        <v>1276</v>
      </c>
      <c r="C53" s="4" t="s">
        <v>73</v>
      </c>
      <c r="D53" s="4" t="s">
        <v>73</v>
      </c>
      <c r="E53" s="4">
        <v>1135</v>
      </c>
      <c r="F53" s="4">
        <v>133</v>
      </c>
      <c r="G53" s="4" t="s">
        <v>73</v>
      </c>
      <c r="H53" s="4">
        <v>8</v>
      </c>
      <c r="I53" s="4">
        <f t="shared" si="3"/>
        <v>3</v>
      </c>
      <c r="J53" s="4">
        <v>3</v>
      </c>
      <c r="K53" s="4" t="s">
        <v>73</v>
      </c>
      <c r="L53" s="4" t="s">
        <v>73</v>
      </c>
    </row>
    <row r="54" spans="1:12" x14ac:dyDescent="0.25">
      <c r="A54" s="4" t="s">
        <v>54</v>
      </c>
      <c r="B54" s="4">
        <f t="shared" si="2"/>
        <v>2987</v>
      </c>
      <c r="C54" s="4">
        <v>2</v>
      </c>
      <c r="D54" s="4" t="s">
        <v>73</v>
      </c>
      <c r="E54" s="4">
        <v>2695</v>
      </c>
      <c r="F54" s="4">
        <v>167</v>
      </c>
      <c r="G54" s="4" t="s">
        <v>73</v>
      </c>
      <c r="H54" s="4">
        <v>123</v>
      </c>
      <c r="I54" s="4">
        <f t="shared" si="3"/>
        <v>33</v>
      </c>
      <c r="J54" s="4">
        <v>32</v>
      </c>
      <c r="K54" s="4">
        <v>1</v>
      </c>
      <c r="L54" s="4" t="s">
        <v>73</v>
      </c>
    </row>
    <row r="55" spans="1:12" x14ac:dyDescent="0.25">
      <c r="A55" s="4" t="s">
        <v>55</v>
      </c>
      <c r="B55" s="4">
        <f t="shared" si="2"/>
        <v>677</v>
      </c>
      <c r="C55" s="4" t="s">
        <v>73</v>
      </c>
      <c r="D55" s="4" t="s">
        <v>73</v>
      </c>
      <c r="E55" s="4">
        <v>670</v>
      </c>
      <c r="F55" s="4">
        <v>4</v>
      </c>
      <c r="G55" s="4" t="s">
        <v>73</v>
      </c>
      <c r="H55" s="4">
        <v>3</v>
      </c>
      <c r="I55" s="4">
        <f t="shared" si="3"/>
        <v>65</v>
      </c>
      <c r="J55" s="4">
        <v>63</v>
      </c>
      <c r="K55" s="4">
        <v>1</v>
      </c>
      <c r="L55" s="4">
        <v>1</v>
      </c>
    </row>
    <row r="56" spans="1:12" x14ac:dyDescent="0.25">
      <c r="A56" s="4" t="s">
        <v>56</v>
      </c>
      <c r="B56" s="4">
        <f t="shared" si="2"/>
        <v>1963</v>
      </c>
      <c r="C56" s="4">
        <v>4</v>
      </c>
      <c r="D56" s="4">
        <v>2</v>
      </c>
      <c r="E56" s="4">
        <v>1814</v>
      </c>
      <c r="F56" s="4">
        <v>72</v>
      </c>
      <c r="G56" s="4">
        <v>7</v>
      </c>
      <c r="H56" s="4">
        <v>64</v>
      </c>
      <c r="I56" s="4">
        <f t="shared" si="3"/>
        <v>18</v>
      </c>
      <c r="J56" s="4">
        <v>16</v>
      </c>
      <c r="K56" s="4">
        <v>2</v>
      </c>
      <c r="L56" s="4" t="s">
        <v>73</v>
      </c>
    </row>
    <row r="57" spans="1:12" x14ac:dyDescent="0.25">
      <c r="B57" t="str">
        <f t="shared" ref="B57:L57" si="4">IF(ISNUMBER(B7),IF(B7=SUM(B8:B56),"p","f"),"-")</f>
        <v>p</v>
      </c>
      <c r="C57" t="str">
        <f t="shared" si="4"/>
        <v>p</v>
      </c>
      <c r="D57" t="str">
        <f t="shared" si="4"/>
        <v>p</v>
      </c>
      <c r="E57" t="str">
        <f t="shared" si="4"/>
        <v>p</v>
      </c>
      <c r="F57" t="str">
        <f t="shared" si="4"/>
        <v>p</v>
      </c>
      <c r="G57" t="str">
        <f t="shared" si="4"/>
        <v>p</v>
      </c>
      <c r="H57" t="str">
        <f t="shared" si="4"/>
        <v>p</v>
      </c>
      <c r="I57" t="str">
        <f t="shared" si="4"/>
        <v>p</v>
      </c>
      <c r="J57" t="str">
        <f t="shared" si="4"/>
        <v>p</v>
      </c>
      <c r="K57" t="str">
        <f t="shared" si="4"/>
        <v>p</v>
      </c>
      <c r="L57" t="str">
        <f t="shared" si="4"/>
        <v>p</v>
      </c>
    </row>
  </sheetData>
  <mergeCells count="5">
    <mergeCell ref="A1:L1"/>
    <mergeCell ref="A3:L3"/>
    <mergeCell ref="A5:A6"/>
    <mergeCell ref="B5:H5"/>
    <mergeCell ref="I5:L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7" zoomScale="90" zoomScaleNormal="90" workbookViewId="0">
      <selection activeCell="B5" sqref="B5:G6"/>
    </sheetView>
  </sheetViews>
  <sheetFormatPr defaultRowHeight="15" x14ac:dyDescent="0.25"/>
  <cols>
    <col min="1" max="1" width="17.5703125" customWidth="1"/>
    <col min="2" max="2" width="12.85546875" customWidth="1"/>
    <col min="3" max="3" width="8.7109375" customWidth="1"/>
    <col min="4" max="4" width="13.42578125" customWidth="1"/>
    <col min="5" max="5" width="8.7109375" customWidth="1"/>
    <col min="6" max="6" width="13.7109375" customWidth="1"/>
    <col min="7" max="1025" width="8.7109375" customWidth="1"/>
  </cols>
  <sheetData>
    <row r="1" spans="1:12" x14ac:dyDescent="0.25">
      <c r="A1" s="36" t="s">
        <v>314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5" spans="1:12" ht="55.5" customHeight="1" x14ac:dyDescent="0.25">
      <c r="A5" s="31" t="s">
        <v>2</v>
      </c>
      <c r="B5" s="32" t="s">
        <v>315</v>
      </c>
      <c r="C5" s="34" t="s">
        <v>316</v>
      </c>
      <c r="D5" s="34"/>
      <c r="E5" s="34"/>
      <c r="F5" s="34"/>
      <c r="G5" s="34"/>
      <c r="H5" s="21"/>
    </row>
    <row r="6" spans="1:12" ht="57.75" customHeight="1" x14ac:dyDescent="0.25">
      <c r="A6" s="31"/>
      <c r="B6" s="32"/>
      <c r="C6" s="9" t="s">
        <v>317</v>
      </c>
      <c r="D6" s="9" t="s">
        <v>318</v>
      </c>
      <c r="E6" s="9" t="s">
        <v>319</v>
      </c>
      <c r="F6" s="9" t="s">
        <v>320</v>
      </c>
      <c r="G6" s="9" t="s">
        <v>321</v>
      </c>
      <c r="H6" s="21"/>
    </row>
    <row r="7" spans="1:12" x14ac:dyDescent="0.25">
      <c r="A7" s="4" t="s">
        <v>70</v>
      </c>
      <c r="B7" s="6">
        <v>94</v>
      </c>
      <c r="C7" s="6">
        <v>99.1</v>
      </c>
      <c r="D7" s="4">
        <v>96.8</v>
      </c>
      <c r="E7" s="4">
        <v>99.2</v>
      </c>
      <c r="F7" s="4">
        <v>98.5</v>
      </c>
      <c r="G7" s="4">
        <v>96.1</v>
      </c>
    </row>
    <row r="8" spans="1:12" x14ac:dyDescent="0.25">
      <c r="A8" s="4" t="s">
        <v>8</v>
      </c>
      <c r="B8" s="4">
        <v>97.7</v>
      </c>
      <c r="C8" s="4">
        <v>99.5</v>
      </c>
      <c r="D8" s="4">
        <v>97.3</v>
      </c>
      <c r="E8" s="4">
        <v>99.5</v>
      </c>
      <c r="F8" s="4">
        <v>99.1</v>
      </c>
      <c r="G8" s="6">
        <v>97</v>
      </c>
    </row>
    <row r="9" spans="1:12" x14ac:dyDescent="0.25">
      <c r="A9" s="4" t="s">
        <v>9</v>
      </c>
      <c r="B9" s="4">
        <v>93.3</v>
      </c>
      <c r="C9" s="4">
        <v>99.2</v>
      </c>
      <c r="D9" s="4">
        <v>96.7</v>
      </c>
      <c r="E9" s="4">
        <v>99.2</v>
      </c>
      <c r="F9" s="4">
        <v>98.6</v>
      </c>
      <c r="G9" s="4">
        <v>96.4</v>
      </c>
    </row>
    <row r="10" spans="1:12" x14ac:dyDescent="0.25">
      <c r="A10" s="4" t="s">
        <v>10</v>
      </c>
      <c r="B10" s="4">
        <v>95.7</v>
      </c>
      <c r="C10" s="4">
        <v>99.3</v>
      </c>
      <c r="D10" s="4">
        <v>97.1</v>
      </c>
      <c r="E10" s="4">
        <v>99.4</v>
      </c>
      <c r="F10" s="4">
        <v>98.8</v>
      </c>
      <c r="G10" s="4">
        <v>97.8</v>
      </c>
    </row>
    <row r="11" spans="1:12" x14ac:dyDescent="0.25">
      <c r="A11" s="4" t="s">
        <v>11</v>
      </c>
      <c r="B11" s="4">
        <v>97.5</v>
      </c>
      <c r="C11" s="4">
        <v>99.6</v>
      </c>
      <c r="D11" s="4">
        <v>98.5</v>
      </c>
      <c r="E11" s="4">
        <v>99.6</v>
      </c>
      <c r="F11" s="6">
        <v>99</v>
      </c>
      <c r="G11" s="6">
        <v>98</v>
      </c>
    </row>
    <row r="12" spans="1:12" x14ac:dyDescent="0.25">
      <c r="A12" s="4" t="s">
        <v>12</v>
      </c>
      <c r="B12" s="4">
        <v>96.7</v>
      </c>
      <c r="C12" s="4">
        <v>99.7</v>
      </c>
      <c r="D12" s="4">
        <v>98.5</v>
      </c>
      <c r="E12" s="4">
        <v>99.6</v>
      </c>
      <c r="F12" s="4">
        <v>99.4</v>
      </c>
      <c r="G12" s="4">
        <v>99.1</v>
      </c>
    </row>
    <row r="13" spans="1:12" x14ac:dyDescent="0.25">
      <c r="A13" s="4" t="s">
        <v>13</v>
      </c>
      <c r="B13" s="4">
        <v>91.5</v>
      </c>
      <c r="C13" s="4">
        <v>99.6</v>
      </c>
      <c r="D13" s="4">
        <v>98.1</v>
      </c>
      <c r="E13" s="4">
        <v>99.6</v>
      </c>
      <c r="F13" s="4">
        <v>99.2</v>
      </c>
      <c r="G13" s="4">
        <v>97.4</v>
      </c>
    </row>
    <row r="14" spans="1:12" x14ac:dyDescent="0.25">
      <c r="A14" s="4" t="s">
        <v>14</v>
      </c>
      <c r="B14" s="4">
        <v>90.9</v>
      </c>
      <c r="C14" s="4">
        <v>99.1</v>
      </c>
      <c r="D14" s="4">
        <v>96.1</v>
      </c>
      <c r="E14" s="6">
        <v>99</v>
      </c>
      <c r="F14" s="6">
        <v>97.9</v>
      </c>
      <c r="G14" s="6">
        <v>95.7</v>
      </c>
    </row>
    <row r="15" spans="1:12" x14ac:dyDescent="0.25">
      <c r="A15" s="4" t="s">
        <v>15</v>
      </c>
      <c r="B15" s="4">
        <v>93.8</v>
      </c>
      <c r="C15" s="4">
        <v>99.3</v>
      </c>
      <c r="D15" s="4">
        <v>97.2</v>
      </c>
      <c r="E15" s="4">
        <v>99.3</v>
      </c>
      <c r="F15" s="4">
        <v>98.7</v>
      </c>
      <c r="G15" s="4">
        <v>94.5</v>
      </c>
    </row>
    <row r="16" spans="1:12" x14ac:dyDescent="0.25">
      <c r="A16" s="4" t="s">
        <v>16</v>
      </c>
      <c r="B16" s="4">
        <v>93.1</v>
      </c>
      <c r="C16" s="4">
        <v>99.2</v>
      </c>
      <c r="D16" s="4">
        <v>96.7</v>
      </c>
      <c r="E16" s="6">
        <v>99</v>
      </c>
      <c r="F16" s="6">
        <v>98.7</v>
      </c>
      <c r="G16" s="6">
        <v>97.6</v>
      </c>
    </row>
    <row r="17" spans="1:7" x14ac:dyDescent="0.25">
      <c r="A17" s="4" t="s">
        <v>17</v>
      </c>
      <c r="B17" s="4">
        <v>95.2</v>
      </c>
      <c r="C17" s="4">
        <v>99.5</v>
      </c>
      <c r="D17" s="4">
        <v>97.8</v>
      </c>
      <c r="E17" s="4">
        <v>99.5</v>
      </c>
      <c r="F17" s="6">
        <v>99</v>
      </c>
      <c r="G17" s="6">
        <v>98.1</v>
      </c>
    </row>
    <row r="18" spans="1:7" x14ac:dyDescent="0.25">
      <c r="A18" s="4" t="s">
        <v>18</v>
      </c>
      <c r="B18" s="4">
        <v>94.1</v>
      </c>
      <c r="C18" s="4">
        <v>98.9</v>
      </c>
      <c r="D18" s="4">
        <v>96.6</v>
      </c>
      <c r="E18" s="4">
        <v>98.5</v>
      </c>
      <c r="F18" s="4">
        <v>98.3</v>
      </c>
      <c r="G18" s="4">
        <v>95.7</v>
      </c>
    </row>
    <row r="19" spans="1:7" x14ac:dyDescent="0.25">
      <c r="A19" s="4" t="s">
        <v>19</v>
      </c>
      <c r="B19" s="4">
        <v>92.8</v>
      </c>
      <c r="C19" s="4">
        <v>99.2</v>
      </c>
      <c r="D19" s="4">
        <v>96.3</v>
      </c>
      <c r="E19" s="4">
        <v>99.2</v>
      </c>
      <c r="F19" s="4">
        <v>98.4</v>
      </c>
      <c r="G19" s="4">
        <v>95.8</v>
      </c>
    </row>
    <row r="20" spans="1:7" x14ac:dyDescent="0.25">
      <c r="A20" s="4" t="s">
        <v>20</v>
      </c>
      <c r="B20" s="4">
        <v>95.6</v>
      </c>
      <c r="C20" s="4">
        <v>99.8</v>
      </c>
      <c r="D20" s="4">
        <v>99.3</v>
      </c>
      <c r="E20" s="4">
        <v>99.8</v>
      </c>
      <c r="F20" s="4">
        <v>99.7</v>
      </c>
      <c r="G20" s="6">
        <v>99</v>
      </c>
    </row>
    <row r="21" spans="1:7" x14ac:dyDescent="0.25">
      <c r="A21" s="4" t="s">
        <v>21</v>
      </c>
      <c r="B21" s="4">
        <v>95.2</v>
      </c>
      <c r="C21" s="4">
        <v>98.3</v>
      </c>
      <c r="D21" s="4">
        <v>95.9</v>
      </c>
      <c r="E21" s="4">
        <v>98.3</v>
      </c>
      <c r="F21" s="4">
        <v>97.4</v>
      </c>
      <c r="G21" s="4">
        <v>95.1</v>
      </c>
    </row>
    <row r="22" spans="1:7" x14ac:dyDescent="0.25">
      <c r="A22" s="4" t="s">
        <v>22</v>
      </c>
      <c r="B22" s="4">
        <v>89.7</v>
      </c>
      <c r="C22" s="4">
        <v>99.2</v>
      </c>
      <c r="D22" s="4">
        <v>96.3</v>
      </c>
      <c r="E22" s="4">
        <v>99.3</v>
      </c>
      <c r="F22" s="4">
        <v>98.5</v>
      </c>
      <c r="G22" s="4">
        <v>96.4</v>
      </c>
    </row>
    <row r="23" spans="1:7" x14ac:dyDescent="0.25">
      <c r="A23" s="4" t="s">
        <v>23</v>
      </c>
      <c r="B23" s="6">
        <v>93</v>
      </c>
      <c r="C23" s="6">
        <v>99.6</v>
      </c>
      <c r="D23" s="6">
        <v>98</v>
      </c>
      <c r="E23" s="6">
        <v>99.7</v>
      </c>
      <c r="F23" s="6">
        <v>99.2</v>
      </c>
      <c r="G23" s="6">
        <v>98.4</v>
      </c>
    </row>
    <row r="24" spans="1:7" x14ac:dyDescent="0.25">
      <c r="A24" s="4" t="s">
        <v>24</v>
      </c>
      <c r="B24" s="4">
        <v>96.5</v>
      </c>
      <c r="C24" s="4">
        <v>99.9</v>
      </c>
      <c r="D24" s="4">
        <v>99.5</v>
      </c>
      <c r="E24" s="4">
        <v>99.9</v>
      </c>
      <c r="F24" s="4">
        <v>99.8</v>
      </c>
      <c r="G24" s="4">
        <v>99.1</v>
      </c>
    </row>
    <row r="25" spans="1:7" x14ac:dyDescent="0.25">
      <c r="A25" s="4" t="s">
        <v>25</v>
      </c>
      <c r="B25" s="4">
        <v>88.6</v>
      </c>
      <c r="C25" s="4">
        <v>95.4</v>
      </c>
      <c r="D25" s="4">
        <v>86.1</v>
      </c>
      <c r="E25" s="4">
        <v>95.7</v>
      </c>
      <c r="F25" s="4">
        <v>92.1</v>
      </c>
      <c r="G25" s="4">
        <v>83.3</v>
      </c>
    </row>
    <row r="26" spans="1:7" x14ac:dyDescent="0.25">
      <c r="A26" s="4" t="s">
        <v>26</v>
      </c>
      <c r="B26" s="4">
        <v>93.1</v>
      </c>
      <c r="C26" s="4">
        <v>98.7</v>
      </c>
      <c r="D26" s="4">
        <v>95.2</v>
      </c>
      <c r="E26" s="4">
        <v>98.8</v>
      </c>
      <c r="F26" s="4">
        <v>97.5</v>
      </c>
      <c r="G26" s="4">
        <v>95.4</v>
      </c>
    </row>
    <row r="27" spans="1:7" x14ac:dyDescent="0.25">
      <c r="A27" s="4" t="s">
        <v>27</v>
      </c>
      <c r="B27" s="4">
        <v>92.8</v>
      </c>
      <c r="C27" s="4">
        <v>99.3</v>
      </c>
      <c r="D27" s="4">
        <v>96.5</v>
      </c>
      <c r="E27" s="4">
        <v>99.2</v>
      </c>
      <c r="F27" s="6">
        <v>99</v>
      </c>
      <c r="G27" s="6">
        <v>98</v>
      </c>
    </row>
    <row r="28" spans="1:7" x14ac:dyDescent="0.25">
      <c r="A28" s="4" t="s">
        <v>28</v>
      </c>
      <c r="B28" s="4">
        <v>94.3</v>
      </c>
      <c r="C28" s="4">
        <v>99.6</v>
      </c>
      <c r="D28" s="4">
        <v>98.2</v>
      </c>
      <c r="E28" s="4">
        <v>99.6</v>
      </c>
      <c r="F28" s="4">
        <v>99.3</v>
      </c>
      <c r="G28" s="4">
        <v>97.8</v>
      </c>
    </row>
    <row r="29" spans="1:7" x14ac:dyDescent="0.25">
      <c r="A29" s="4" t="s">
        <v>29</v>
      </c>
      <c r="B29" s="4">
        <v>95.3</v>
      </c>
      <c r="C29" s="4">
        <v>99.5</v>
      </c>
      <c r="D29" s="4">
        <v>98.4</v>
      </c>
      <c r="E29" s="4">
        <v>99.6</v>
      </c>
      <c r="F29" s="4">
        <v>99.2</v>
      </c>
      <c r="G29" s="4">
        <v>97.2</v>
      </c>
    </row>
    <row r="30" spans="1:7" x14ac:dyDescent="0.25">
      <c r="A30" s="4" t="s">
        <v>30</v>
      </c>
      <c r="B30" s="4">
        <v>92.4</v>
      </c>
      <c r="C30" s="4">
        <v>98.1</v>
      </c>
      <c r="D30" s="4">
        <v>91.9</v>
      </c>
      <c r="E30" s="4">
        <v>98.2</v>
      </c>
      <c r="F30" s="4">
        <v>96.3</v>
      </c>
      <c r="G30" s="4">
        <v>95.6</v>
      </c>
    </row>
    <row r="31" spans="1:7" x14ac:dyDescent="0.25">
      <c r="A31" s="4" t="s">
        <v>31</v>
      </c>
      <c r="B31" s="4">
        <v>93.6</v>
      </c>
      <c r="C31" s="4">
        <v>99.7</v>
      </c>
      <c r="D31" s="4">
        <v>98.6</v>
      </c>
      <c r="E31" s="4">
        <v>99.7</v>
      </c>
      <c r="F31" s="4">
        <v>99.4</v>
      </c>
      <c r="G31" s="4">
        <v>98.2</v>
      </c>
    </row>
    <row r="32" spans="1:7" x14ac:dyDescent="0.25">
      <c r="A32" s="4" t="s">
        <v>32</v>
      </c>
      <c r="B32" s="4">
        <v>91.4</v>
      </c>
      <c r="C32" s="4">
        <v>96.3</v>
      </c>
      <c r="D32" s="4">
        <v>91.6</v>
      </c>
      <c r="E32" s="4">
        <v>96.5</v>
      </c>
      <c r="F32" s="4">
        <v>94.5</v>
      </c>
      <c r="G32" s="4">
        <v>89.6</v>
      </c>
    </row>
    <row r="33" spans="1:7" x14ac:dyDescent="0.25">
      <c r="A33" s="4" t="s">
        <v>33</v>
      </c>
      <c r="B33" s="4">
        <v>94.2</v>
      </c>
      <c r="C33" s="4">
        <v>99.9</v>
      </c>
      <c r="D33" s="4">
        <v>99.6</v>
      </c>
      <c r="E33" s="4">
        <v>99.9</v>
      </c>
      <c r="F33" s="4">
        <v>99.8</v>
      </c>
      <c r="G33" s="4">
        <v>99.2</v>
      </c>
    </row>
    <row r="34" spans="1:7" x14ac:dyDescent="0.25">
      <c r="A34" s="4" t="s">
        <v>34</v>
      </c>
      <c r="B34" s="4">
        <v>93.9</v>
      </c>
      <c r="C34" s="4">
        <v>99.7</v>
      </c>
      <c r="D34" s="4">
        <v>98.6</v>
      </c>
      <c r="E34" s="4">
        <v>99.7</v>
      </c>
      <c r="F34" s="4">
        <v>99.3</v>
      </c>
      <c r="G34" s="4">
        <v>92.3</v>
      </c>
    </row>
    <row r="35" spans="1:7" x14ac:dyDescent="0.25">
      <c r="A35" s="4" t="s">
        <v>35</v>
      </c>
      <c r="B35" s="4">
        <v>91.3</v>
      </c>
      <c r="C35" s="4">
        <v>99.4</v>
      </c>
      <c r="D35" s="4">
        <v>95.9</v>
      </c>
      <c r="E35" s="4">
        <v>99.4</v>
      </c>
      <c r="F35" s="4">
        <v>98.1</v>
      </c>
      <c r="G35" s="6">
        <v>97</v>
      </c>
    </row>
    <row r="36" spans="1:7" x14ac:dyDescent="0.25">
      <c r="A36" s="4" t="s">
        <v>36</v>
      </c>
      <c r="B36" s="4">
        <v>93.5</v>
      </c>
      <c r="C36" s="4">
        <v>99.8</v>
      </c>
      <c r="D36" s="4">
        <v>97.8</v>
      </c>
      <c r="E36" s="4">
        <v>99.4</v>
      </c>
      <c r="F36" s="4">
        <v>99.6</v>
      </c>
      <c r="G36" s="4">
        <v>97.5</v>
      </c>
    </row>
    <row r="37" spans="1:7" x14ac:dyDescent="0.25">
      <c r="A37" s="4" t="s">
        <v>37</v>
      </c>
      <c r="B37" s="4">
        <v>95.5</v>
      </c>
      <c r="C37" s="4">
        <v>99.7</v>
      </c>
      <c r="D37" s="4">
        <v>98.8</v>
      </c>
      <c r="E37" s="4">
        <v>99.7</v>
      </c>
      <c r="F37" s="4">
        <v>99.4</v>
      </c>
      <c r="G37" s="4">
        <v>98.7</v>
      </c>
    </row>
    <row r="38" spans="1:7" x14ac:dyDescent="0.25">
      <c r="A38" s="4" t="s">
        <v>38</v>
      </c>
      <c r="B38" s="4">
        <v>93.3</v>
      </c>
      <c r="C38" s="4">
        <v>99.8</v>
      </c>
      <c r="D38" s="4">
        <v>98.4</v>
      </c>
      <c r="E38" s="4">
        <v>99.8</v>
      </c>
      <c r="F38" s="4">
        <v>99.5</v>
      </c>
      <c r="G38" s="4">
        <v>98.3</v>
      </c>
    </row>
    <row r="39" spans="1:7" x14ac:dyDescent="0.25">
      <c r="A39" s="4" t="s">
        <v>39</v>
      </c>
      <c r="B39" s="4">
        <v>98.4</v>
      </c>
      <c r="C39" s="4">
        <v>99.5</v>
      </c>
      <c r="D39" s="6">
        <v>97</v>
      </c>
      <c r="E39" s="4">
        <v>99.5</v>
      </c>
      <c r="F39" s="4">
        <v>98.9</v>
      </c>
      <c r="G39" s="4">
        <v>95.5</v>
      </c>
    </row>
    <row r="40" spans="1:7" x14ac:dyDescent="0.25">
      <c r="A40" s="4" t="s">
        <v>40</v>
      </c>
      <c r="B40" s="4">
        <v>91.9</v>
      </c>
      <c r="C40" s="4">
        <v>99.1</v>
      </c>
      <c r="D40" s="4">
        <v>95.4</v>
      </c>
      <c r="E40" s="4">
        <v>99.2</v>
      </c>
      <c r="F40" s="4">
        <v>98.1</v>
      </c>
      <c r="G40" s="4">
        <v>96.2</v>
      </c>
    </row>
    <row r="41" spans="1:7" x14ac:dyDescent="0.25">
      <c r="A41" s="4" t="s">
        <v>41</v>
      </c>
      <c r="B41" s="4">
        <v>91.9</v>
      </c>
      <c r="C41" s="4">
        <v>99.4</v>
      </c>
      <c r="D41" s="4">
        <v>97.6</v>
      </c>
      <c r="E41" s="4">
        <v>98.9</v>
      </c>
      <c r="F41" s="4">
        <v>98.9</v>
      </c>
      <c r="G41" s="4">
        <v>94.4</v>
      </c>
    </row>
    <row r="42" spans="1:7" x14ac:dyDescent="0.25">
      <c r="A42" s="4" t="s">
        <v>42</v>
      </c>
      <c r="B42" s="4">
        <v>93.3</v>
      </c>
      <c r="C42" s="4">
        <v>99.4</v>
      </c>
      <c r="D42" s="4">
        <v>97.7</v>
      </c>
      <c r="E42" s="4">
        <v>99.4</v>
      </c>
      <c r="F42" s="6">
        <v>99</v>
      </c>
      <c r="G42" s="6">
        <v>97.7</v>
      </c>
    </row>
    <row r="43" spans="1:7" x14ac:dyDescent="0.25">
      <c r="A43" s="4" t="s">
        <v>43</v>
      </c>
      <c r="B43" s="4">
        <v>93.2</v>
      </c>
      <c r="C43" s="4">
        <v>99.1</v>
      </c>
      <c r="D43" s="4">
        <v>95.8</v>
      </c>
      <c r="E43" s="4">
        <v>99.1</v>
      </c>
      <c r="F43" s="4">
        <v>98.4</v>
      </c>
      <c r="G43" s="4">
        <v>94.3</v>
      </c>
    </row>
    <row r="44" spans="1:7" x14ac:dyDescent="0.25">
      <c r="A44" s="4" t="s">
        <v>44</v>
      </c>
      <c r="B44" s="4">
        <v>93.4</v>
      </c>
      <c r="C44" s="4">
        <v>99.6</v>
      </c>
      <c r="D44" s="4">
        <v>98.5</v>
      </c>
      <c r="E44" s="4">
        <v>99.6</v>
      </c>
      <c r="F44" s="4">
        <v>99.4</v>
      </c>
      <c r="G44" s="4">
        <v>98.6</v>
      </c>
    </row>
    <row r="45" spans="1:7" x14ac:dyDescent="0.25">
      <c r="A45" s="4" t="s">
        <v>45</v>
      </c>
      <c r="B45" s="4">
        <v>93.3</v>
      </c>
      <c r="C45" s="4">
        <v>99.6</v>
      </c>
      <c r="D45" s="6">
        <v>98</v>
      </c>
      <c r="E45" s="4">
        <v>99.6</v>
      </c>
      <c r="F45" s="4">
        <v>99.1</v>
      </c>
      <c r="G45" s="4">
        <v>97.8</v>
      </c>
    </row>
    <row r="46" spans="1:7" x14ac:dyDescent="0.25">
      <c r="A46" s="4" t="s">
        <v>46</v>
      </c>
      <c r="B46" s="6">
        <v>95</v>
      </c>
      <c r="C46" s="4">
        <v>99.5</v>
      </c>
      <c r="D46" s="4">
        <v>98.2</v>
      </c>
      <c r="E46" s="4">
        <v>99.6</v>
      </c>
      <c r="F46" s="4">
        <v>99.2</v>
      </c>
      <c r="G46" s="4">
        <v>98.5</v>
      </c>
    </row>
    <row r="47" spans="1:7" x14ac:dyDescent="0.25">
      <c r="A47" s="4" t="s">
        <v>47</v>
      </c>
      <c r="B47" s="4">
        <v>94.8</v>
      </c>
      <c r="C47" s="6">
        <v>99</v>
      </c>
      <c r="D47" s="4">
        <v>95.8</v>
      </c>
      <c r="E47" s="4">
        <v>99.1</v>
      </c>
      <c r="F47" s="6">
        <v>98</v>
      </c>
      <c r="G47" s="6">
        <v>96.8</v>
      </c>
    </row>
    <row r="48" spans="1:7" x14ac:dyDescent="0.25">
      <c r="A48" s="4" t="s">
        <v>48</v>
      </c>
      <c r="B48" s="4">
        <v>93.8</v>
      </c>
      <c r="C48" s="4">
        <v>99.6</v>
      </c>
      <c r="D48" s="4">
        <v>98.5</v>
      </c>
      <c r="E48" s="4">
        <v>99.7</v>
      </c>
      <c r="F48" s="4">
        <v>99.3</v>
      </c>
      <c r="G48" s="4">
        <v>95.9</v>
      </c>
    </row>
    <row r="49" spans="1:7" x14ac:dyDescent="0.25">
      <c r="A49" s="4" t="s">
        <v>49</v>
      </c>
      <c r="B49" s="6">
        <v>92</v>
      </c>
      <c r="C49" s="4">
        <v>98.7</v>
      </c>
      <c r="D49" s="4">
        <v>94.2</v>
      </c>
      <c r="E49" s="4">
        <v>98.7</v>
      </c>
      <c r="F49" s="4">
        <v>97.5</v>
      </c>
      <c r="G49" s="6">
        <v>92</v>
      </c>
    </row>
    <row r="50" spans="1:7" x14ac:dyDescent="0.25">
      <c r="A50" s="4" t="s">
        <v>50</v>
      </c>
      <c r="B50" s="4">
        <v>93.2</v>
      </c>
      <c r="C50" s="4">
        <v>98.9</v>
      </c>
      <c r="D50" s="4">
        <v>96.4</v>
      </c>
      <c r="E50" s="4">
        <v>98.9</v>
      </c>
      <c r="F50" s="4">
        <v>97.9</v>
      </c>
      <c r="G50" s="4">
        <v>92.4</v>
      </c>
    </row>
    <row r="51" spans="1:7" x14ac:dyDescent="0.25">
      <c r="A51" s="4" t="s">
        <v>51</v>
      </c>
      <c r="B51" s="4">
        <v>95.3</v>
      </c>
      <c r="C51" s="4">
        <v>99.7</v>
      </c>
      <c r="D51" s="4">
        <v>98.8</v>
      </c>
      <c r="E51" s="4">
        <v>99.7</v>
      </c>
      <c r="F51" s="4">
        <v>99.4</v>
      </c>
      <c r="G51" s="4">
        <v>98.6</v>
      </c>
    </row>
    <row r="52" spans="1:7" x14ac:dyDescent="0.25">
      <c r="A52" s="4" t="s">
        <v>52</v>
      </c>
      <c r="B52" s="4">
        <v>91.9</v>
      </c>
      <c r="C52" s="4">
        <v>99.6</v>
      </c>
      <c r="D52" s="4">
        <v>95.7</v>
      </c>
      <c r="E52" s="4">
        <v>99.7</v>
      </c>
      <c r="F52" s="4">
        <v>99.2</v>
      </c>
      <c r="G52" s="4">
        <v>98.4</v>
      </c>
    </row>
    <row r="53" spans="1:7" x14ac:dyDescent="0.25">
      <c r="A53" s="4" t="s">
        <v>53</v>
      </c>
      <c r="B53" s="4">
        <v>95.2</v>
      </c>
      <c r="C53" s="4">
        <v>99.4</v>
      </c>
      <c r="D53" s="4">
        <v>95.3</v>
      </c>
      <c r="E53" s="4">
        <v>99.3</v>
      </c>
      <c r="F53" s="4">
        <v>98.7</v>
      </c>
      <c r="G53" s="4">
        <v>96.6</v>
      </c>
    </row>
    <row r="54" spans="1:7" x14ac:dyDescent="0.25">
      <c r="A54" s="4" t="s">
        <v>54</v>
      </c>
      <c r="B54" s="4">
        <v>95.1</v>
      </c>
      <c r="C54" s="4">
        <v>99.3</v>
      </c>
      <c r="D54" s="4">
        <v>96.5</v>
      </c>
      <c r="E54" s="4">
        <v>99.5</v>
      </c>
      <c r="F54" s="4">
        <v>98.9</v>
      </c>
      <c r="G54" s="4">
        <v>97.7</v>
      </c>
    </row>
    <row r="55" spans="1:7" x14ac:dyDescent="0.25">
      <c r="A55" s="4" t="s">
        <v>55</v>
      </c>
      <c r="B55" s="4">
        <v>89.8</v>
      </c>
      <c r="C55" s="4">
        <v>99.7</v>
      </c>
      <c r="D55" s="4">
        <v>98.6</v>
      </c>
      <c r="E55" s="4">
        <v>99.7</v>
      </c>
      <c r="F55" s="4">
        <v>99.4</v>
      </c>
      <c r="G55" s="4">
        <v>96.4</v>
      </c>
    </row>
    <row r="56" spans="1:7" x14ac:dyDescent="0.25">
      <c r="A56" s="4" t="s">
        <v>56</v>
      </c>
      <c r="B56" s="6">
        <v>94</v>
      </c>
      <c r="C56" s="4">
        <v>99.8</v>
      </c>
      <c r="D56" s="4">
        <v>99.5</v>
      </c>
      <c r="E56" s="4">
        <v>99.8</v>
      </c>
      <c r="F56" s="4">
        <v>99.7</v>
      </c>
      <c r="G56" s="4">
        <v>98.7</v>
      </c>
    </row>
  </sheetData>
  <mergeCells count="4">
    <mergeCell ref="A1:L1"/>
    <mergeCell ref="A5:A6"/>
    <mergeCell ref="B5:B6"/>
    <mergeCell ref="C5:G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Normal="100" workbookViewId="0">
      <selection activeCell="C5" sqref="C5:E5"/>
    </sheetView>
  </sheetViews>
  <sheetFormatPr defaultRowHeight="15" x14ac:dyDescent="0.25"/>
  <cols>
    <col min="1" max="2" width="11.5703125" customWidth="1"/>
    <col min="3" max="3" width="16" customWidth="1"/>
    <col min="4" max="1025" width="11.5703125" customWidth="1"/>
  </cols>
  <sheetData>
    <row r="1" spans="1:5" x14ac:dyDescent="0.25">
      <c r="A1" s="36" t="s">
        <v>322</v>
      </c>
      <c r="B1" s="36"/>
      <c r="C1" s="36"/>
      <c r="D1" s="36"/>
      <c r="E1" s="36"/>
    </row>
    <row r="3" spans="1:5" x14ac:dyDescent="0.25">
      <c r="A3" s="50" t="s">
        <v>323</v>
      </c>
      <c r="B3" s="50"/>
      <c r="C3" s="50"/>
      <c r="D3" s="50"/>
      <c r="E3" s="50"/>
    </row>
    <row r="5" spans="1:5" ht="30" x14ac:dyDescent="0.25">
      <c r="A5" s="31" t="s">
        <v>2</v>
      </c>
      <c r="B5" s="31"/>
      <c r="C5" s="7" t="s">
        <v>324</v>
      </c>
      <c r="D5" s="3" t="s">
        <v>325</v>
      </c>
      <c r="E5" s="3" t="s">
        <v>326</v>
      </c>
    </row>
    <row r="6" spans="1:5" x14ac:dyDescent="0.25">
      <c r="A6" s="26" t="s">
        <v>7</v>
      </c>
      <c r="B6" s="4" t="s">
        <v>69</v>
      </c>
      <c r="C6" s="4">
        <v>38118805</v>
      </c>
      <c r="D6" s="4">
        <v>8941846</v>
      </c>
      <c r="E6" s="4">
        <v>1118645</v>
      </c>
    </row>
    <row r="7" spans="1:5" x14ac:dyDescent="0.25">
      <c r="A7" s="26"/>
      <c r="B7" s="4" t="s">
        <v>71</v>
      </c>
      <c r="C7" s="4">
        <v>38244503</v>
      </c>
      <c r="D7" s="4">
        <v>8833898</v>
      </c>
      <c r="E7" s="4">
        <v>1090051</v>
      </c>
    </row>
    <row r="8" spans="1:5" x14ac:dyDescent="0.25">
      <c r="A8" s="31" t="s">
        <v>8</v>
      </c>
      <c r="B8" s="31"/>
      <c r="C8" s="4">
        <v>2421191</v>
      </c>
      <c r="D8" s="4">
        <v>447226</v>
      </c>
      <c r="E8" s="4">
        <v>48802</v>
      </c>
    </row>
    <row r="9" spans="1:5" x14ac:dyDescent="0.25">
      <c r="A9" s="31" t="s">
        <v>9</v>
      </c>
      <c r="B9" s="31"/>
      <c r="C9" s="4">
        <v>305809</v>
      </c>
      <c r="D9" s="4">
        <v>76485</v>
      </c>
      <c r="E9" s="4">
        <v>10317</v>
      </c>
    </row>
    <row r="10" spans="1:5" x14ac:dyDescent="0.25">
      <c r="A10" s="31" t="s">
        <v>10</v>
      </c>
      <c r="B10" s="31"/>
      <c r="C10" s="4">
        <v>694111</v>
      </c>
      <c r="D10" s="4">
        <v>158225</v>
      </c>
      <c r="E10" s="4">
        <v>20217</v>
      </c>
    </row>
    <row r="11" spans="1:5" x14ac:dyDescent="0.25">
      <c r="A11" s="31" t="s">
        <v>11</v>
      </c>
      <c r="B11" s="31"/>
      <c r="C11" s="4">
        <v>904455</v>
      </c>
      <c r="D11" s="4">
        <v>213174</v>
      </c>
      <c r="E11" s="4">
        <v>27529</v>
      </c>
    </row>
    <row r="12" spans="1:5" x14ac:dyDescent="0.25">
      <c r="A12" s="31" t="s">
        <v>12</v>
      </c>
      <c r="B12" s="31"/>
      <c r="C12" s="4">
        <v>1113469</v>
      </c>
      <c r="D12" s="4">
        <v>263009</v>
      </c>
      <c r="E12" s="4">
        <v>32945</v>
      </c>
    </row>
    <row r="13" spans="1:5" x14ac:dyDescent="0.25">
      <c r="A13" s="31" t="s">
        <v>13</v>
      </c>
      <c r="B13" s="31"/>
      <c r="C13" s="4">
        <v>247582</v>
      </c>
      <c r="D13" s="4">
        <v>60456</v>
      </c>
      <c r="E13" s="4">
        <v>7601</v>
      </c>
    </row>
    <row r="14" spans="1:5" x14ac:dyDescent="0.25">
      <c r="A14" s="31" t="s">
        <v>14</v>
      </c>
      <c r="B14" s="31"/>
      <c r="C14" s="4">
        <v>429022</v>
      </c>
      <c r="D14" s="4">
        <v>105868</v>
      </c>
      <c r="E14" s="4">
        <v>14224</v>
      </c>
    </row>
    <row r="15" spans="1:5" x14ac:dyDescent="0.25">
      <c r="A15" s="31" t="s">
        <v>15</v>
      </c>
      <c r="B15" s="31"/>
      <c r="C15" s="4">
        <v>776770</v>
      </c>
      <c r="D15" s="4">
        <v>167707</v>
      </c>
      <c r="E15" s="4">
        <v>20976</v>
      </c>
    </row>
    <row r="16" spans="1:5" x14ac:dyDescent="0.25">
      <c r="A16" s="31" t="s">
        <v>16</v>
      </c>
      <c r="B16" s="31"/>
      <c r="C16" s="4">
        <v>480081</v>
      </c>
      <c r="D16" s="4">
        <v>124205</v>
      </c>
      <c r="E16" s="4">
        <v>15169</v>
      </c>
    </row>
    <row r="17" spans="1:5" x14ac:dyDescent="0.25">
      <c r="A17" s="31" t="s">
        <v>17</v>
      </c>
      <c r="B17" s="31"/>
      <c r="C17" s="4">
        <v>1434654</v>
      </c>
      <c r="D17" s="4">
        <v>333200</v>
      </c>
      <c r="E17" s="4">
        <v>41565</v>
      </c>
    </row>
    <row r="18" spans="1:5" x14ac:dyDescent="0.25">
      <c r="A18" s="31" t="s">
        <v>18</v>
      </c>
      <c r="B18" s="31"/>
      <c r="C18" s="4">
        <v>501424</v>
      </c>
      <c r="D18" s="4">
        <v>125481</v>
      </c>
      <c r="E18" s="4">
        <v>15254</v>
      </c>
    </row>
    <row r="19" spans="1:5" x14ac:dyDescent="0.25">
      <c r="A19" s="31" t="s">
        <v>19</v>
      </c>
      <c r="B19" s="31"/>
      <c r="C19" s="4">
        <v>518396</v>
      </c>
      <c r="D19" s="4">
        <v>117690</v>
      </c>
      <c r="E19" s="4">
        <v>13763</v>
      </c>
    </row>
    <row r="20" spans="1:5" x14ac:dyDescent="0.25">
      <c r="A20" s="31" t="s">
        <v>20</v>
      </c>
      <c r="B20" s="31"/>
      <c r="C20" s="4">
        <v>712201</v>
      </c>
      <c r="D20" s="4">
        <v>170474</v>
      </c>
      <c r="E20" s="4">
        <v>22598</v>
      </c>
    </row>
    <row r="21" spans="1:5" x14ac:dyDescent="0.25">
      <c r="A21" s="31" t="s">
        <v>21</v>
      </c>
      <c r="B21" s="31"/>
      <c r="C21" s="4">
        <v>3997052</v>
      </c>
      <c r="D21" s="4">
        <v>884150</v>
      </c>
      <c r="E21" s="4">
        <v>97365</v>
      </c>
    </row>
    <row r="22" spans="1:5" x14ac:dyDescent="0.25">
      <c r="A22" s="31" t="s">
        <v>22</v>
      </c>
      <c r="B22" s="31"/>
      <c r="C22" s="4">
        <v>1127144</v>
      </c>
      <c r="D22" s="4">
        <v>258749</v>
      </c>
      <c r="E22" s="4">
        <v>32179</v>
      </c>
    </row>
    <row r="23" spans="1:5" x14ac:dyDescent="0.25">
      <c r="A23" s="31" t="s">
        <v>23</v>
      </c>
      <c r="B23" s="31"/>
      <c r="C23" s="4">
        <v>470023</v>
      </c>
      <c r="D23" s="4">
        <v>114811</v>
      </c>
      <c r="E23" s="4">
        <v>15076</v>
      </c>
    </row>
    <row r="24" spans="1:5" x14ac:dyDescent="0.25">
      <c r="A24" s="31" t="s">
        <v>24</v>
      </c>
      <c r="B24" s="31"/>
      <c r="C24" s="4">
        <v>509673</v>
      </c>
      <c r="D24" s="4">
        <v>126309</v>
      </c>
      <c r="E24" s="4">
        <v>15427</v>
      </c>
    </row>
    <row r="25" spans="1:5" x14ac:dyDescent="0.25">
      <c r="A25" s="31" t="s">
        <v>25</v>
      </c>
      <c r="B25" s="31"/>
      <c r="C25" s="4">
        <v>1232504</v>
      </c>
      <c r="D25" s="4">
        <v>256481</v>
      </c>
      <c r="E25" s="4">
        <v>31485</v>
      </c>
    </row>
    <row r="26" spans="1:5" x14ac:dyDescent="0.25">
      <c r="A26" s="31" t="s">
        <v>26</v>
      </c>
      <c r="B26" s="31"/>
      <c r="C26" s="4">
        <v>496529</v>
      </c>
      <c r="D26" s="4">
        <v>127111</v>
      </c>
      <c r="E26" s="4">
        <v>16907</v>
      </c>
    </row>
    <row r="27" spans="1:5" x14ac:dyDescent="0.25">
      <c r="A27" s="31" t="s">
        <v>27</v>
      </c>
      <c r="B27" s="31"/>
      <c r="C27" s="4">
        <v>517050</v>
      </c>
      <c r="D27" s="4">
        <v>126487</v>
      </c>
      <c r="E27" s="4">
        <v>14725</v>
      </c>
    </row>
    <row r="28" spans="1:5" x14ac:dyDescent="0.25">
      <c r="A28" s="31" t="s">
        <v>28</v>
      </c>
      <c r="B28" s="31"/>
      <c r="C28" s="4">
        <v>388276</v>
      </c>
      <c r="D28" s="4">
        <v>98309</v>
      </c>
      <c r="E28" s="4">
        <v>12912</v>
      </c>
    </row>
    <row r="29" spans="1:5" x14ac:dyDescent="0.25">
      <c r="A29" s="31" t="s">
        <v>29</v>
      </c>
      <c r="B29" s="31"/>
      <c r="C29" s="4">
        <v>1017575</v>
      </c>
      <c r="D29" s="4">
        <v>229400</v>
      </c>
      <c r="E29" s="4">
        <v>28248</v>
      </c>
    </row>
    <row r="30" spans="1:5" x14ac:dyDescent="0.25">
      <c r="A30" s="31" t="s">
        <v>30</v>
      </c>
      <c r="B30" s="31"/>
      <c r="C30" s="4">
        <v>347441</v>
      </c>
      <c r="D30" s="4">
        <v>89522</v>
      </c>
      <c r="E30" s="4">
        <v>12114</v>
      </c>
    </row>
    <row r="31" spans="1:5" x14ac:dyDescent="0.25">
      <c r="A31" s="31" t="s">
        <v>31</v>
      </c>
      <c r="B31" s="31"/>
      <c r="C31" s="4">
        <v>1137891</v>
      </c>
      <c r="D31" s="4">
        <v>200199</v>
      </c>
      <c r="E31" s="4">
        <v>22132</v>
      </c>
    </row>
    <row r="32" spans="1:5" x14ac:dyDescent="0.25">
      <c r="A32" s="31" t="s">
        <v>32</v>
      </c>
      <c r="B32" s="31"/>
      <c r="C32" s="4">
        <v>700449</v>
      </c>
      <c r="D32" s="4">
        <v>189973</v>
      </c>
      <c r="E32" s="4">
        <v>26582</v>
      </c>
    </row>
    <row r="33" spans="1:5" x14ac:dyDescent="0.25">
      <c r="A33" s="31" t="s">
        <v>33</v>
      </c>
      <c r="B33" s="31"/>
      <c r="C33" s="4">
        <v>755149</v>
      </c>
      <c r="D33" s="4">
        <v>192733</v>
      </c>
      <c r="E33" s="4">
        <v>23580</v>
      </c>
    </row>
    <row r="34" spans="1:5" x14ac:dyDescent="0.25">
      <c r="A34" s="31" t="s">
        <v>34</v>
      </c>
      <c r="B34" s="31"/>
      <c r="C34" s="4">
        <v>1019461</v>
      </c>
      <c r="D34" s="4">
        <v>236280</v>
      </c>
      <c r="E34" s="4">
        <v>28189</v>
      </c>
    </row>
    <row r="35" spans="1:5" x14ac:dyDescent="0.25">
      <c r="A35" s="31" t="s">
        <v>35</v>
      </c>
      <c r="B35" s="31"/>
      <c r="C35" s="4">
        <v>398004</v>
      </c>
      <c r="D35" s="4">
        <v>102953</v>
      </c>
      <c r="E35" s="4">
        <v>13995</v>
      </c>
    </row>
    <row r="36" spans="1:5" x14ac:dyDescent="0.25">
      <c r="A36" s="31" t="s">
        <v>36</v>
      </c>
      <c r="B36" s="31"/>
      <c r="C36" s="4">
        <v>482037</v>
      </c>
      <c r="D36" s="4">
        <v>124693</v>
      </c>
      <c r="E36" s="4">
        <v>15912</v>
      </c>
    </row>
    <row r="37" spans="1:5" x14ac:dyDescent="0.25">
      <c r="A37" s="31" t="s">
        <v>37</v>
      </c>
      <c r="B37" s="31"/>
      <c r="C37" s="4">
        <v>642760</v>
      </c>
      <c r="D37" s="4">
        <v>148326</v>
      </c>
      <c r="E37" s="4">
        <v>18606</v>
      </c>
    </row>
    <row r="38" spans="1:5" x14ac:dyDescent="0.25">
      <c r="A38" s="31" t="s">
        <v>38</v>
      </c>
      <c r="B38" s="31"/>
      <c r="C38" s="4">
        <v>517263</v>
      </c>
      <c r="D38" s="4">
        <v>116930</v>
      </c>
      <c r="E38" s="4">
        <v>15083</v>
      </c>
    </row>
    <row r="39" spans="1:5" x14ac:dyDescent="0.25">
      <c r="A39" s="31" t="s">
        <v>39</v>
      </c>
      <c r="B39" s="31"/>
      <c r="C39" s="4">
        <v>1336971</v>
      </c>
      <c r="D39" s="4">
        <v>304413</v>
      </c>
      <c r="E39" s="4">
        <v>36490</v>
      </c>
    </row>
    <row r="40" spans="1:5" x14ac:dyDescent="0.25">
      <c r="A40" s="31" t="s">
        <v>40</v>
      </c>
      <c r="B40" s="31"/>
      <c r="C40" s="4">
        <v>407544</v>
      </c>
      <c r="D40" s="4">
        <v>103650</v>
      </c>
      <c r="E40" s="4">
        <v>13988</v>
      </c>
    </row>
    <row r="41" spans="1:5" x14ac:dyDescent="0.25">
      <c r="A41" s="31" t="s">
        <v>41</v>
      </c>
      <c r="B41" s="31"/>
      <c r="C41" s="4">
        <v>752198</v>
      </c>
      <c r="D41" s="4">
        <v>184218</v>
      </c>
      <c r="E41" s="4">
        <v>23409</v>
      </c>
    </row>
    <row r="42" spans="1:5" x14ac:dyDescent="0.25">
      <c r="A42" s="31" t="s">
        <v>42</v>
      </c>
      <c r="B42" s="31"/>
      <c r="C42" s="4">
        <v>725935</v>
      </c>
      <c r="D42" s="4">
        <v>183413</v>
      </c>
      <c r="E42" s="4">
        <v>24435</v>
      </c>
    </row>
    <row r="43" spans="1:5" x14ac:dyDescent="0.25">
      <c r="A43" s="31" t="s">
        <v>43</v>
      </c>
      <c r="B43" s="31"/>
      <c r="C43" s="4">
        <v>652445</v>
      </c>
      <c r="D43" s="4">
        <v>161555</v>
      </c>
      <c r="E43" s="4">
        <v>21571</v>
      </c>
    </row>
    <row r="44" spans="1:5" x14ac:dyDescent="0.25">
      <c r="A44" s="31" t="s">
        <v>44</v>
      </c>
      <c r="B44" s="31"/>
      <c r="C44" s="4">
        <v>408500</v>
      </c>
      <c r="D44" s="4">
        <v>92479</v>
      </c>
      <c r="E44" s="4">
        <v>12212</v>
      </c>
    </row>
    <row r="45" spans="1:5" x14ac:dyDescent="0.25">
      <c r="A45" s="31" t="s">
        <v>45</v>
      </c>
      <c r="B45" s="31"/>
      <c r="C45" s="4">
        <v>419980</v>
      </c>
      <c r="D45" s="4">
        <v>93934</v>
      </c>
      <c r="E45" s="4">
        <v>12239</v>
      </c>
    </row>
    <row r="46" spans="1:5" x14ac:dyDescent="0.25">
      <c r="A46" s="31" t="s">
        <v>46</v>
      </c>
      <c r="B46" s="31"/>
      <c r="C46" s="4">
        <v>415375</v>
      </c>
      <c r="D46" s="4">
        <v>109143</v>
      </c>
      <c r="E46" s="4">
        <v>13923</v>
      </c>
    </row>
    <row r="47" spans="1:5" x14ac:dyDescent="0.25">
      <c r="A47" s="31" t="s">
        <v>47</v>
      </c>
      <c r="B47" s="31"/>
      <c r="C47" s="4">
        <v>472240</v>
      </c>
      <c r="D47" s="4">
        <v>126548</v>
      </c>
      <c r="E47" s="4">
        <v>16706</v>
      </c>
    </row>
    <row r="48" spans="1:5" x14ac:dyDescent="0.25">
      <c r="A48" s="31" t="s">
        <v>48</v>
      </c>
      <c r="B48" s="31"/>
      <c r="C48" s="4">
        <v>973718</v>
      </c>
      <c r="D48" s="4">
        <v>222123</v>
      </c>
      <c r="E48" s="4">
        <v>26126</v>
      </c>
    </row>
    <row r="49" spans="1:5" x14ac:dyDescent="0.25">
      <c r="A49" s="31" t="s">
        <v>49</v>
      </c>
      <c r="B49" s="31"/>
      <c r="C49" s="4">
        <v>600580</v>
      </c>
      <c r="D49" s="4">
        <v>145806</v>
      </c>
      <c r="E49" s="4">
        <v>19054</v>
      </c>
    </row>
    <row r="50" spans="1:5" x14ac:dyDescent="0.25">
      <c r="A50" s="31" t="s">
        <v>50</v>
      </c>
      <c r="B50" s="31"/>
      <c r="C50" s="4">
        <v>672246</v>
      </c>
      <c r="D50" s="4">
        <v>174515</v>
      </c>
      <c r="E50" s="4">
        <v>23922</v>
      </c>
    </row>
    <row r="51" spans="1:5" x14ac:dyDescent="0.25">
      <c r="A51" s="31" t="s">
        <v>51</v>
      </c>
      <c r="B51" s="31"/>
      <c r="C51" s="4">
        <v>660063</v>
      </c>
      <c r="D51" s="4">
        <v>159805</v>
      </c>
      <c r="E51" s="4">
        <v>19856</v>
      </c>
    </row>
    <row r="52" spans="1:5" x14ac:dyDescent="0.25">
      <c r="A52" s="31" t="s">
        <v>52</v>
      </c>
      <c r="B52" s="31"/>
      <c r="C52" s="4">
        <v>740867</v>
      </c>
      <c r="D52" s="4">
        <v>163692</v>
      </c>
      <c r="E52" s="4">
        <v>18711</v>
      </c>
    </row>
    <row r="53" spans="1:5" x14ac:dyDescent="0.25">
      <c r="A53" s="31" t="s">
        <v>53</v>
      </c>
      <c r="B53" s="31"/>
      <c r="C53" s="4">
        <v>429537</v>
      </c>
      <c r="D53" s="4">
        <v>100864</v>
      </c>
      <c r="E53" s="4">
        <v>13226</v>
      </c>
    </row>
    <row r="54" spans="1:5" x14ac:dyDescent="0.25">
      <c r="A54" s="31" t="s">
        <v>54</v>
      </c>
      <c r="B54" s="31"/>
      <c r="C54" s="4">
        <v>1129359</v>
      </c>
      <c r="D54" s="4">
        <v>239583</v>
      </c>
      <c r="E54" s="4">
        <v>27733</v>
      </c>
    </row>
    <row r="55" spans="1:5" x14ac:dyDescent="0.25">
      <c r="A55" s="31" t="s">
        <v>55</v>
      </c>
      <c r="B55" s="31"/>
      <c r="C55" s="4">
        <v>490401</v>
      </c>
      <c r="D55" s="4">
        <v>118089</v>
      </c>
      <c r="E55" s="4">
        <v>15567</v>
      </c>
    </row>
    <row r="56" spans="1:5" x14ac:dyDescent="0.25">
      <c r="A56" s="31" t="s">
        <v>56</v>
      </c>
      <c r="B56" s="31"/>
      <c r="C56" s="4">
        <v>661098</v>
      </c>
      <c r="D56" s="4">
        <v>163452</v>
      </c>
      <c r="E56" s="4">
        <v>19406</v>
      </c>
    </row>
    <row r="57" spans="1:5" x14ac:dyDescent="0.25">
      <c r="C57" t="str">
        <f>IF(ISNUMBER(C7),IF(C7=SUM(C8:C56),"p","f"),"-")</f>
        <v>p</v>
      </c>
      <c r="D57" t="str">
        <f>IF(ISNUMBER(D7),IF(D7=SUM(D8:D56),"p","f"),"-")</f>
        <v>p</v>
      </c>
      <c r="E57" t="str">
        <f>IF(ISNUMBER(E7),IF(E7=SUM(E8:E56),"p","f"),"-")</f>
        <v>p</v>
      </c>
    </row>
    <row r="58" spans="1:5" x14ac:dyDescent="0.25">
      <c r="A58" s="36" t="s">
        <v>327</v>
      </c>
      <c r="B58" s="36"/>
      <c r="C58" s="36"/>
      <c r="D58" s="36"/>
      <c r="E58" s="36"/>
    </row>
  </sheetData>
  <mergeCells count="54">
    <mergeCell ref="A1:E1"/>
    <mergeCell ref="A3:E3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4:B54"/>
    <mergeCell ref="A55:B55"/>
    <mergeCell ref="A56:B56"/>
    <mergeCell ref="A58:E58"/>
    <mergeCell ref="A49:B49"/>
    <mergeCell ref="A50:B50"/>
    <mergeCell ref="A51:B51"/>
    <mergeCell ref="A52:B52"/>
    <mergeCell ref="A53:B5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0" zoomScaleNormal="110" workbookViewId="0">
      <selection activeCell="A7" sqref="A7:A32"/>
    </sheetView>
  </sheetViews>
  <sheetFormatPr defaultRowHeight="15" x14ac:dyDescent="0.25"/>
  <cols>
    <col min="1" max="1025" width="11.5703125" customWidth="1"/>
  </cols>
  <sheetData>
    <row r="1" spans="1:11" x14ac:dyDescent="0.25">
      <c r="A1" s="36" t="s">
        <v>328</v>
      </c>
      <c r="B1" s="36"/>
      <c r="C1" s="36"/>
    </row>
    <row r="3" spans="1:11" x14ac:dyDescent="0.25">
      <c r="A3" s="50" t="s">
        <v>329</v>
      </c>
      <c r="B3" s="50"/>
      <c r="C3" s="50"/>
    </row>
    <row r="5" spans="1:11" ht="12.95" customHeight="1" x14ac:dyDescent="0.25">
      <c r="A5" s="26" t="s">
        <v>330</v>
      </c>
      <c r="B5" s="29" t="s">
        <v>195</v>
      </c>
      <c r="C5" s="29"/>
      <c r="D5" s="29"/>
      <c r="E5" s="29" t="s">
        <v>196</v>
      </c>
      <c r="F5" s="29"/>
      <c r="G5" s="29"/>
      <c r="H5" s="29" t="s">
        <v>193</v>
      </c>
      <c r="I5" s="29"/>
      <c r="J5" s="29"/>
    </row>
    <row r="6" spans="1:11" x14ac:dyDescent="0.25">
      <c r="A6" s="26"/>
      <c r="B6" s="2" t="s">
        <v>123</v>
      </c>
      <c r="C6" s="2" t="s">
        <v>192</v>
      </c>
      <c r="D6" s="2" t="s">
        <v>193</v>
      </c>
      <c r="E6" s="2" t="s">
        <v>123</v>
      </c>
      <c r="F6" s="2" t="s">
        <v>192</v>
      </c>
      <c r="G6" s="2" t="s">
        <v>193</v>
      </c>
      <c r="H6" s="2" t="s">
        <v>123</v>
      </c>
      <c r="I6" s="2" t="s">
        <v>192</v>
      </c>
      <c r="J6" s="2" t="s">
        <v>193</v>
      </c>
    </row>
    <row r="7" spans="1:11" x14ac:dyDescent="0.25">
      <c r="A7" s="2" t="s">
        <v>331</v>
      </c>
      <c r="B7" s="4">
        <f>SUM(B8:B12)</f>
        <v>815133</v>
      </c>
      <c r="C7" s="4">
        <f>SUM(C8:C12)</f>
        <v>772093</v>
      </c>
      <c r="D7" s="4">
        <f t="shared" ref="D7:D31" si="0">SUM(B7:C7)</f>
        <v>1587226</v>
      </c>
      <c r="E7" s="4">
        <f>SUM(E8:E12)</f>
        <v>646000</v>
      </c>
      <c r="F7" s="4">
        <f>SUM(F8:F12)</f>
        <v>614778</v>
      </c>
      <c r="G7" s="4">
        <f t="shared" ref="G7:G31" si="1">SUM(E7:F7)</f>
        <v>1260778</v>
      </c>
      <c r="H7" s="4">
        <f>SUM(E7,B7)</f>
        <v>1461133</v>
      </c>
      <c r="I7" s="4">
        <f>SUM(F7,C7)</f>
        <v>1386871</v>
      </c>
      <c r="J7" s="4">
        <f t="shared" ref="J7:J31" si="2">SUM(H7:I7)</f>
        <v>2848004</v>
      </c>
    </row>
    <row r="8" spans="1:11" x14ac:dyDescent="0.25">
      <c r="A8" s="2">
        <v>0</v>
      </c>
      <c r="B8" s="4">
        <v>149567</v>
      </c>
      <c r="C8" s="4">
        <v>141241</v>
      </c>
      <c r="D8" s="4">
        <f t="shared" si="0"/>
        <v>290808</v>
      </c>
      <c r="E8" s="4">
        <v>129939</v>
      </c>
      <c r="F8" s="4">
        <v>123930</v>
      </c>
      <c r="G8" s="4">
        <f t="shared" si="1"/>
        <v>253869</v>
      </c>
      <c r="H8" s="4">
        <f t="shared" ref="H8:H32" si="3">SUM(E8,B8)</f>
        <v>279506</v>
      </c>
      <c r="I8" s="4">
        <f t="shared" ref="I8:I32" si="4">SUM(C8,F8)</f>
        <v>265171</v>
      </c>
      <c r="J8" s="4">
        <f t="shared" si="2"/>
        <v>544677</v>
      </c>
      <c r="K8" t="str">
        <f t="shared" ref="K8:K32" si="5">IF(ISNUMBER(J8),IF(J8=SUM(G8,D8),"p","f"),"-")</f>
        <v>p</v>
      </c>
    </row>
    <row r="9" spans="1:11" x14ac:dyDescent="0.25">
      <c r="A9" s="2">
        <v>1</v>
      </c>
      <c r="B9" s="4">
        <v>153811</v>
      </c>
      <c r="C9" s="4">
        <v>145034</v>
      </c>
      <c r="D9" s="4">
        <f t="shared" si="0"/>
        <v>298845</v>
      </c>
      <c r="E9" s="4">
        <v>126356</v>
      </c>
      <c r="F9" s="4">
        <v>120173</v>
      </c>
      <c r="G9" s="4">
        <f t="shared" si="1"/>
        <v>246529</v>
      </c>
      <c r="H9" s="4">
        <f t="shared" si="3"/>
        <v>280167</v>
      </c>
      <c r="I9" s="4">
        <f t="shared" si="4"/>
        <v>265207</v>
      </c>
      <c r="J9" s="4">
        <f t="shared" si="2"/>
        <v>545374</v>
      </c>
      <c r="K9" t="str">
        <f t="shared" si="5"/>
        <v>p</v>
      </c>
    </row>
    <row r="10" spans="1:11" x14ac:dyDescent="0.25">
      <c r="A10" s="2">
        <v>2</v>
      </c>
      <c r="B10" s="4">
        <v>162402</v>
      </c>
      <c r="C10" s="4">
        <v>153703</v>
      </c>
      <c r="D10" s="4">
        <f t="shared" si="0"/>
        <v>316105</v>
      </c>
      <c r="E10" s="4">
        <v>127897</v>
      </c>
      <c r="F10" s="4">
        <v>121506</v>
      </c>
      <c r="G10" s="4">
        <f t="shared" si="1"/>
        <v>249403</v>
      </c>
      <c r="H10" s="4">
        <f t="shared" si="3"/>
        <v>290299</v>
      </c>
      <c r="I10" s="4">
        <f t="shared" si="4"/>
        <v>275209</v>
      </c>
      <c r="J10" s="4">
        <f t="shared" si="2"/>
        <v>565508</v>
      </c>
      <c r="K10" t="str">
        <f t="shared" si="5"/>
        <v>p</v>
      </c>
    </row>
    <row r="11" spans="1:11" x14ac:dyDescent="0.25">
      <c r="A11" s="2">
        <v>3</v>
      </c>
      <c r="B11" s="4">
        <v>170170</v>
      </c>
      <c r="C11" s="4">
        <v>161579</v>
      </c>
      <c r="D11" s="4">
        <f t="shared" si="0"/>
        <v>331749</v>
      </c>
      <c r="E11" s="4">
        <v>130106</v>
      </c>
      <c r="F11" s="4">
        <v>123480</v>
      </c>
      <c r="G11" s="4">
        <f t="shared" si="1"/>
        <v>253586</v>
      </c>
      <c r="H11" s="4">
        <f t="shared" si="3"/>
        <v>300276</v>
      </c>
      <c r="I11" s="4">
        <f t="shared" si="4"/>
        <v>285059</v>
      </c>
      <c r="J11" s="4">
        <f t="shared" si="2"/>
        <v>585335</v>
      </c>
      <c r="K11" t="str">
        <f t="shared" si="5"/>
        <v>p</v>
      </c>
    </row>
    <row r="12" spans="1:11" x14ac:dyDescent="0.25">
      <c r="A12" s="2">
        <v>4</v>
      </c>
      <c r="B12" s="4">
        <v>179183</v>
      </c>
      <c r="C12" s="4">
        <v>170536</v>
      </c>
      <c r="D12" s="4">
        <f t="shared" si="0"/>
        <v>349719</v>
      </c>
      <c r="E12" s="4">
        <v>131702</v>
      </c>
      <c r="F12" s="4">
        <v>125689</v>
      </c>
      <c r="G12" s="4">
        <f t="shared" si="1"/>
        <v>257391</v>
      </c>
      <c r="H12" s="4">
        <f t="shared" si="3"/>
        <v>310885</v>
      </c>
      <c r="I12" s="4">
        <f t="shared" si="4"/>
        <v>296225</v>
      </c>
      <c r="J12" s="4">
        <f t="shared" si="2"/>
        <v>607110</v>
      </c>
      <c r="K12" t="str">
        <f t="shared" si="5"/>
        <v>p</v>
      </c>
    </row>
    <row r="13" spans="1:11" x14ac:dyDescent="0.25">
      <c r="A13" s="2" t="s">
        <v>128</v>
      </c>
      <c r="B13" s="4">
        <f>SUM(B14:B18)</f>
        <v>1033801</v>
      </c>
      <c r="C13" s="4">
        <f>SUM(C14:C18)</f>
        <v>988927</v>
      </c>
      <c r="D13" s="4">
        <f t="shared" si="0"/>
        <v>2022728</v>
      </c>
      <c r="E13" s="4">
        <f>SUM(E14:E18)</f>
        <v>686279</v>
      </c>
      <c r="F13" s="4">
        <f>SUM(F14:F18)</f>
        <v>658732</v>
      </c>
      <c r="G13" s="4">
        <f t="shared" si="1"/>
        <v>1345011</v>
      </c>
      <c r="H13" s="4">
        <f t="shared" si="3"/>
        <v>1720080</v>
      </c>
      <c r="I13" s="4">
        <f t="shared" si="4"/>
        <v>1647659</v>
      </c>
      <c r="J13" s="4">
        <f t="shared" si="2"/>
        <v>3367739</v>
      </c>
      <c r="K13" t="str">
        <f t="shared" si="5"/>
        <v>p</v>
      </c>
    </row>
    <row r="14" spans="1:11" x14ac:dyDescent="0.25">
      <c r="A14" s="2">
        <v>5</v>
      </c>
      <c r="B14" s="4">
        <v>192408</v>
      </c>
      <c r="C14" s="4">
        <v>184190</v>
      </c>
      <c r="D14" s="4">
        <f t="shared" si="0"/>
        <v>376598</v>
      </c>
      <c r="E14" s="4">
        <v>134765</v>
      </c>
      <c r="F14" s="4">
        <v>129844</v>
      </c>
      <c r="G14" s="4">
        <f t="shared" si="1"/>
        <v>264609</v>
      </c>
      <c r="H14" s="4">
        <f t="shared" si="3"/>
        <v>327173</v>
      </c>
      <c r="I14" s="4">
        <f t="shared" si="4"/>
        <v>314034</v>
      </c>
      <c r="J14" s="4">
        <f t="shared" si="2"/>
        <v>641207</v>
      </c>
      <c r="K14" t="str">
        <f t="shared" si="5"/>
        <v>p</v>
      </c>
    </row>
    <row r="15" spans="1:11" x14ac:dyDescent="0.25">
      <c r="A15" s="2">
        <v>6</v>
      </c>
      <c r="B15" s="4">
        <v>205025</v>
      </c>
      <c r="C15" s="4">
        <v>195830</v>
      </c>
      <c r="D15" s="4">
        <f t="shared" si="0"/>
        <v>400855</v>
      </c>
      <c r="E15" s="4">
        <v>138497</v>
      </c>
      <c r="F15" s="4">
        <v>133141</v>
      </c>
      <c r="G15" s="4">
        <f t="shared" si="1"/>
        <v>271638</v>
      </c>
      <c r="H15" s="4">
        <f t="shared" si="3"/>
        <v>343522</v>
      </c>
      <c r="I15" s="4">
        <f t="shared" si="4"/>
        <v>328971</v>
      </c>
      <c r="J15" s="4">
        <f t="shared" si="2"/>
        <v>672493</v>
      </c>
      <c r="K15" t="str">
        <f t="shared" si="5"/>
        <v>p</v>
      </c>
    </row>
    <row r="16" spans="1:11" x14ac:dyDescent="0.25">
      <c r="A16" s="2">
        <v>7</v>
      </c>
      <c r="B16" s="4">
        <v>213415</v>
      </c>
      <c r="C16" s="4">
        <v>204051</v>
      </c>
      <c r="D16" s="4">
        <f t="shared" si="0"/>
        <v>417466</v>
      </c>
      <c r="E16" s="4">
        <v>140211</v>
      </c>
      <c r="F16" s="4">
        <v>134583</v>
      </c>
      <c r="G16" s="4">
        <f t="shared" si="1"/>
        <v>274794</v>
      </c>
      <c r="H16" s="4">
        <f t="shared" si="3"/>
        <v>353626</v>
      </c>
      <c r="I16" s="4">
        <f t="shared" si="4"/>
        <v>338634</v>
      </c>
      <c r="J16" s="4">
        <f t="shared" si="2"/>
        <v>692260</v>
      </c>
      <c r="K16" t="str">
        <f t="shared" si="5"/>
        <v>p</v>
      </c>
    </row>
    <row r="17" spans="1:11" x14ac:dyDescent="0.25">
      <c r="A17" s="2">
        <v>8</v>
      </c>
      <c r="B17" s="4">
        <v>214481</v>
      </c>
      <c r="C17" s="4">
        <v>205327</v>
      </c>
      <c r="D17" s="4">
        <f t="shared" si="0"/>
        <v>419808</v>
      </c>
      <c r="E17" s="4">
        <v>139313</v>
      </c>
      <c r="F17" s="4">
        <v>133639</v>
      </c>
      <c r="G17" s="4">
        <f t="shared" si="1"/>
        <v>272952</v>
      </c>
      <c r="H17" s="4">
        <f t="shared" si="3"/>
        <v>353794</v>
      </c>
      <c r="I17" s="4">
        <f t="shared" si="4"/>
        <v>338966</v>
      </c>
      <c r="J17" s="4">
        <f t="shared" si="2"/>
        <v>692760</v>
      </c>
      <c r="K17" t="str">
        <f t="shared" si="5"/>
        <v>p</v>
      </c>
    </row>
    <row r="18" spans="1:11" x14ac:dyDescent="0.25">
      <c r="A18" s="2">
        <v>9</v>
      </c>
      <c r="B18" s="4">
        <v>208472</v>
      </c>
      <c r="C18" s="4">
        <v>199529</v>
      </c>
      <c r="D18" s="4">
        <f t="shared" si="0"/>
        <v>408001</v>
      </c>
      <c r="E18" s="4">
        <v>133493</v>
      </c>
      <c r="F18" s="4">
        <v>127525</v>
      </c>
      <c r="G18" s="4">
        <f t="shared" si="1"/>
        <v>261018</v>
      </c>
      <c r="H18" s="4">
        <f t="shared" si="3"/>
        <v>341965</v>
      </c>
      <c r="I18" s="4">
        <f t="shared" si="4"/>
        <v>327054</v>
      </c>
      <c r="J18" s="4">
        <f t="shared" si="2"/>
        <v>669019</v>
      </c>
      <c r="K18" t="str">
        <f t="shared" si="5"/>
        <v>p</v>
      </c>
    </row>
    <row r="19" spans="1:11" x14ac:dyDescent="0.25">
      <c r="A19" s="2" t="s">
        <v>129</v>
      </c>
      <c r="B19" s="4">
        <v>1027024</v>
      </c>
      <c r="C19" s="4">
        <v>983586</v>
      </c>
      <c r="D19" s="4">
        <f t="shared" si="0"/>
        <v>2010610</v>
      </c>
      <c r="E19" s="4">
        <v>637570</v>
      </c>
      <c r="F19" s="4">
        <v>608695</v>
      </c>
      <c r="G19" s="4">
        <f t="shared" si="1"/>
        <v>1246265</v>
      </c>
      <c r="H19" s="4">
        <f t="shared" si="3"/>
        <v>1664594</v>
      </c>
      <c r="I19" s="4">
        <f t="shared" si="4"/>
        <v>1592281</v>
      </c>
      <c r="J19" s="4">
        <f t="shared" si="2"/>
        <v>3256875</v>
      </c>
      <c r="K19" t="str">
        <f t="shared" si="5"/>
        <v>p</v>
      </c>
    </row>
    <row r="20" spans="1:11" x14ac:dyDescent="0.25">
      <c r="A20" s="2" t="s">
        <v>130</v>
      </c>
      <c r="B20" s="4">
        <v>956957</v>
      </c>
      <c r="C20" s="4">
        <v>924253</v>
      </c>
      <c r="D20" s="4">
        <f t="shared" si="0"/>
        <v>1881210</v>
      </c>
      <c r="E20" s="4">
        <v>549517</v>
      </c>
      <c r="F20" s="4">
        <v>517414</v>
      </c>
      <c r="G20" s="4">
        <f t="shared" si="1"/>
        <v>1066931</v>
      </c>
      <c r="H20" s="4">
        <f t="shared" si="3"/>
        <v>1506474</v>
      </c>
      <c r="I20" s="4">
        <f t="shared" si="4"/>
        <v>1441667</v>
      </c>
      <c r="J20" s="4">
        <f t="shared" si="2"/>
        <v>2948141</v>
      </c>
      <c r="K20" t="str">
        <f t="shared" si="5"/>
        <v>p</v>
      </c>
    </row>
    <row r="21" spans="1:11" x14ac:dyDescent="0.25">
      <c r="A21" s="2" t="s">
        <v>131</v>
      </c>
      <c r="B21" s="4">
        <v>760324</v>
      </c>
      <c r="C21" s="4">
        <v>757313</v>
      </c>
      <c r="D21" s="4">
        <f t="shared" si="0"/>
        <v>1517637</v>
      </c>
      <c r="E21" s="4">
        <v>521158</v>
      </c>
      <c r="F21" s="4">
        <v>462489</v>
      </c>
      <c r="G21" s="4">
        <f t="shared" si="1"/>
        <v>983647</v>
      </c>
      <c r="H21" s="4">
        <f t="shared" si="3"/>
        <v>1281482</v>
      </c>
      <c r="I21" s="4">
        <f t="shared" si="4"/>
        <v>1219802</v>
      </c>
      <c r="J21" s="4">
        <f t="shared" si="2"/>
        <v>2501284</v>
      </c>
      <c r="K21" t="str">
        <f t="shared" si="5"/>
        <v>p</v>
      </c>
    </row>
    <row r="22" spans="1:11" x14ac:dyDescent="0.25">
      <c r="A22" s="2" t="s">
        <v>132</v>
      </c>
      <c r="B22" s="4">
        <v>774475</v>
      </c>
      <c r="C22" s="4">
        <v>795717</v>
      </c>
      <c r="D22" s="4">
        <f t="shared" si="0"/>
        <v>1570192</v>
      </c>
      <c r="E22" s="4">
        <v>541136</v>
      </c>
      <c r="F22" s="4">
        <v>478831</v>
      </c>
      <c r="G22" s="4">
        <f t="shared" si="1"/>
        <v>1019967</v>
      </c>
      <c r="H22" s="4">
        <f t="shared" si="3"/>
        <v>1315611</v>
      </c>
      <c r="I22" s="4">
        <f t="shared" si="4"/>
        <v>1274548</v>
      </c>
      <c r="J22" s="4">
        <f t="shared" si="2"/>
        <v>2590159</v>
      </c>
      <c r="K22" t="str">
        <f t="shared" si="5"/>
        <v>p</v>
      </c>
    </row>
    <row r="23" spans="1:11" x14ac:dyDescent="0.25">
      <c r="A23" s="2" t="s">
        <v>133</v>
      </c>
      <c r="B23" s="4">
        <v>986810</v>
      </c>
      <c r="C23" s="4">
        <v>1042523</v>
      </c>
      <c r="D23" s="4">
        <f t="shared" si="0"/>
        <v>2029333</v>
      </c>
      <c r="E23" s="4">
        <v>611686</v>
      </c>
      <c r="F23" s="4">
        <v>520208</v>
      </c>
      <c r="G23" s="4">
        <f t="shared" si="1"/>
        <v>1131894</v>
      </c>
      <c r="H23" s="4">
        <f t="shared" si="3"/>
        <v>1598496</v>
      </c>
      <c r="I23" s="4">
        <f t="shared" si="4"/>
        <v>1562731</v>
      </c>
      <c r="J23" s="4">
        <f t="shared" si="2"/>
        <v>3161227</v>
      </c>
      <c r="K23" t="str">
        <f t="shared" si="5"/>
        <v>p</v>
      </c>
    </row>
    <row r="24" spans="1:11" x14ac:dyDescent="0.25">
      <c r="A24" s="2" t="s">
        <v>134</v>
      </c>
      <c r="B24" s="4">
        <v>1077643</v>
      </c>
      <c r="C24" s="4">
        <v>1149640</v>
      </c>
      <c r="D24" s="4">
        <f t="shared" si="0"/>
        <v>2227283</v>
      </c>
      <c r="E24" s="4">
        <v>569456</v>
      </c>
      <c r="F24" s="4">
        <v>483708</v>
      </c>
      <c r="G24" s="4">
        <f t="shared" si="1"/>
        <v>1053164</v>
      </c>
      <c r="H24" s="4">
        <f t="shared" si="3"/>
        <v>1647099</v>
      </c>
      <c r="I24" s="4">
        <f t="shared" si="4"/>
        <v>1633348</v>
      </c>
      <c r="J24" s="4">
        <f t="shared" si="2"/>
        <v>3280447</v>
      </c>
      <c r="K24" t="str">
        <f t="shared" si="5"/>
        <v>p</v>
      </c>
    </row>
    <row r="25" spans="1:11" x14ac:dyDescent="0.25">
      <c r="A25" s="2" t="s">
        <v>135</v>
      </c>
      <c r="B25" s="4">
        <v>957201</v>
      </c>
      <c r="C25" s="4">
        <v>1011426</v>
      </c>
      <c r="D25" s="4">
        <f t="shared" si="0"/>
        <v>1968627</v>
      </c>
      <c r="E25" s="4">
        <v>468322</v>
      </c>
      <c r="F25" s="4">
        <v>424123</v>
      </c>
      <c r="G25" s="4">
        <f t="shared" si="1"/>
        <v>892445</v>
      </c>
      <c r="H25" s="4">
        <f t="shared" si="3"/>
        <v>1425523</v>
      </c>
      <c r="I25" s="4">
        <f t="shared" si="4"/>
        <v>1435549</v>
      </c>
      <c r="J25" s="4">
        <f t="shared" si="2"/>
        <v>2861072</v>
      </c>
      <c r="K25" t="str">
        <f t="shared" si="5"/>
        <v>p</v>
      </c>
    </row>
    <row r="26" spans="1:11" x14ac:dyDescent="0.25">
      <c r="A26" s="2" t="s">
        <v>136</v>
      </c>
      <c r="B26" s="4">
        <v>588939</v>
      </c>
      <c r="C26" s="4">
        <v>628965</v>
      </c>
      <c r="D26" s="4">
        <f t="shared" si="0"/>
        <v>1217904</v>
      </c>
      <c r="E26" s="4">
        <v>296074</v>
      </c>
      <c r="F26" s="4">
        <v>295239</v>
      </c>
      <c r="G26" s="4">
        <f t="shared" si="1"/>
        <v>591313</v>
      </c>
      <c r="H26" s="4">
        <f t="shared" si="3"/>
        <v>885013</v>
      </c>
      <c r="I26" s="4">
        <f t="shared" si="4"/>
        <v>924204</v>
      </c>
      <c r="J26" s="4">
        <f t="shared" si="2"/>
        <v>1809217</v>
      </c>
      <c r="K26" t="str">
        <f t="shared" si="5"/>
        <v>p</v>
      </c>
    </row>
    <row r="27" spans="1:11" x14ac:dyDescent="0.25">
      <c r="A27" s="2" t="s">
        <v>137</v>
      </c>
      <c r="B27" s="4">
        <v>579252</v>
      </c>
      <c r="C27" s="4">
        <v>643744</v>
      </c>
      <c r="D27" s="4">
        <f t="shared" si="0"/>
        <v>1222996</v>
      </c>
      <c r="E27" s="4">
        <v>339662</v>
      </c>
      <c r="F27" s="4">
        <v>350347</v>
      </c>
      <c r="G27" s="4">
        <f t="shared" si="1"/>
        <v>690009</v>
      </c>
      <c r="H27" s="4">
        <f t="shared" si="3"/>
        <v>918914</v>
      </c>
      <c r="I27" s="4">
        <f t="shared" si="4"/>
        <v>994091</v>
      </c>
      <c r="J27" s="4">
        <f t="shared" si="2"/>
        <v>1913005</v>
      </c>
      <c r="K27" t="str">
        <f t="shared" si="5"/>
        <v>p</v>
      </c>
    </row>
    <row r="28" spans="1:11" x14ac:dyDescent="0.25">
      <c r="A28" s="2" t="s">
        <v>138</v>
      </c>
      <c r="B28" s="4">
        <v>553683</v>
      </c>
      <c r="C28" s="4">
        <v>635160</v>
      </c>
      <c r="D28" s="4">
        <f t="shared" si="0"/>
        <v>1188843</v>
      </c>
      <c r="E28" s="4">
        <v>358322</v>
      </c>
      <c r="F28" s="4">
        <v>391575</v>
      </c>
      <c r="G28" s="4">
        <f t="shared" si="1"/>
        <v>749897</v>
      </c>
      <c r="H28" s="4">
        <f t="shared" si="3"/>
        <v>912005</v>
      </c>
      <c r="I28" s="4">
        <f t="shared" si="4"/>
        <v>1026735</v>
      </c>
      <c r="J28" s="4">
        <f t="shared" si="2"/>
        <v>1938740</v>
      </c>
      <c r="K28" t="str">
        <f t="shared" si="5"/>
        <v>p</v>
      </c>
    </row>
    <row r="29" spans="1:11" x14ac:dyDescent="0.25">
      <c r="A29" s="2" t="s">
        <v>139</v>
      </c>
      <c r="B29" s="4">
        <v>483771</v>
      </c>
      <c r="C29" s="4">
        <v>599353</v>
      </c>
      <c r="D29" s="4">
        <f t="shared" si="0"/>
        <v>1083124</v>
      </c>
      <c r="E29" s="4">
        <v>349071</v>
      </c>
      <c r="F29" s="4">
        <v>420399</v>
      </c>
      <c r="G29" s="4">
        <f t="shared" si="1"/>
        <v>769470</v>
      </c>
      <c r="H29" s="4">
        <f t="shared" si="3"/>
        <v>832842</v>
      </c>
      <c r="I29" s="4">
        <f t="shared" si="4"/>
        <v>1019752</v>
      </c>
      <c r="J29" s="4">
        <f t="shared" si="2"/>
        <v>1852594</v>
      </c>
      <c r="K29" t="str">
        <f t="shared" si="5"/>
        <v>p</v>
      </c>
    </row>
    <row r="30" spans="1:11" x14ac:dyDescent="0.25">
      <c r="A30" s="2" t="s">
        <v>332</v>
      </c>
      <c r="B30" s="4">
        <v>521548</v>
      </c>
      <c r="C30" s="4">
        <v>806558</v>
      </c>
      <c r="D30" s="4">
        <f t="shared" si="0"/>
        <v>1328106</v>
      </c>
      <c r="E30" s="4">
        <v>442841</v>
      </c>
      <c r="F30" s="4">
        <v>623317</v>
      </c>
      <c r="G30" s="4">
        <f t="shared" si="1"/>
        <v>1066158</v>
      </c>
      <c r="H30" s="4">
        <f t="shared" si="3"/>
        <v>964389</v>
      </c>
      <c r="I30" s="4">
        <f t="shared" si="4"/>
        <v>1429875</v>
      </c>
      <c r="J30" s="4">
        <f t="shared" si="2"/>
        <v>2394264</v>
      </c>
      <c r="K30" t="str">
        <f t="shared" si="5"/>
        <v>p</v>
      </c>
    </row>
    <row r="31" spans="1:11" x14ac:dyDescent="0.25">
      <c r="A31" s="2" t="s">
        <v>333</v>
      </c>
      <c r="B31" s="4">
        <v>248844</v>
      </c>
      <c r="C31" s="4">
        <v>570047</v>
      </c>
      <c r="D31" s="4">
        <f t="shared" si="0"/>
        <v>818891</v>
      </c>
      <c r="E31" s="4">
        <v>251032</v>
      </c>
      <c r="F31" s="4">
        <v>451812</v>
      </c>
      <c r="G31" s="4">
        <f t="shared" si="1"/>
        <v>702844</v>
      </c>
      <c r="H31" s="4">
        <f t="shared" si="3"/>
        <v>499876</v>
      </c>
      <c r="I31" s="4">
        <f t="shared" si="4"/>
        <v>1021859</v>
      </c>
      <c r="J31" s="4">
        <f t="shared" si="2"/>
        <v>1521735</v>
      </c>
      <c r="K31" t="str">
        <f t="shared" si="5"/>
        <v>p</v>
      </c>
    </row>
    <row r="32" spans="1:11" x14ac:dyDescent="0.25">
      <c r="A32" s="4" t="s">
        <v>193</v>
      </c>
      <c r="B32" s="4">
        <f t="shared" ref="B32:G32" si="6">SUM(B7,B13,B19:B31)</f>
        <v>11365405</v>
      </c>
      <c r="C32" s="4">
        <f t="shared" si="6"/>
        <v>12309305</v>
      </c>
      <c r="D32" s="4">
        <f t="shared" si="6"/>
        <v>23674710</v>
      </c>
      <c r="E32" s="4">
        <f t="shared" si="6"/>
        <v>7268126</v>
      </c>
      <c r="F32" s="4">
        <f t="shared" si="6"/>
        <v>7301667</v>
      </c>
      <c r="G32" s="4">
        <f t="shared" si="6"/>
        <v>14569793</v>
      </c>
      <c r="H32" s="4">
        <f t="shared" si="3"/>
        <v>18633531</v>
      </c>
      <c r="I32" s="4">
        <f t="shared" si="4"/>
        <v>19610972</v>
      </c>
      <c r="J32" s="4">
        <f>SUM(H32,I32)</f>
        <v>38244503</v>
      </c>
      <c r="K32" t="str">
        <f t="shared" si="5"/>
        <v>p</v>
      </c>
    </row>
    <row r="33" spans="1:10" x14ac:dyDescent="0.25">
      <c r="B33" t="str">
        <f t="shared" ref="B33:J33" si="7">IF(ISNUMBER(B32),IF(B32=SUM(B19:B31,B13,B7),"p","f"),"-")</f>
        <v>p</v>
      </c>
      <c r="C33" t="str">
        <f t="shared" si="7"/>
        <v>p</v>
      </c>
      <c r="D33" t="str">
        <f t="shared" si="7"/>
        <v>p</v>
      </c>
      <c r="E33" t="str">
        <f t="shared" si="7"/>
        <v>p</v>
      </c>
      <c r="F33" t="str">
        <f t="shared" si="7"/>
        <v>p</v>
      </c>
      <c r="G33" t="str">
        <f t="shared" si="7"/>
        <v>p</v>
      </c>
      <c r="H33" t="str">
        <f t="shared" si="7"/>
        <v>p</v>
      </c>
      <c r="I33" t="str">
        <f t="shared" si="7"/>
        <v>p</v>
      </c>
      <c r="J33" t="str">
        <f t="shared" si="7"/>
        <v>p</v>
      </c>
    </row>
    <row r="34" spans="1:10" x14ac:dyDescent="0.25">
      <c r="A34" s="36" t="s">
        <v>327</v>
      </c>
      <c r="B34" s="36"/>
      <c r="C34" s="36"/>
      <c r="D34" s="36"/>
      <c r="E34" s="36"/>
      <c r="F34" s="36"/>
      <c r="G34" s="36"/>
      <c r="H34" s="36"/>
      <c r="I34" s="36"/>
      <c r="J34" s="36"/>
    </row>
  </sheetData>
  <mergeCells count="7">
    <mergeCell ref="H5:J5"/>
    <mergeCell ref="A34:J34"/>
    <mergeCell ref="A1:C1"/>
    <mergeCell ref="A3:C3"/>
    <mergeCell ref="A5:A6"/>
    <mergeCell ref="B5:D5"/>
    <mergeCell ref="E5:G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A6" sqref="A6:A11"/>
    </sheetView>
  </sheetViews>
  <sheetFormatPr defaultRowHeight="15" x14ac:dyDescent="0.25"/>
  <cols>
    <col min="1" max="1" width="17" customWidth="1"/>
    <col min="2" max="1025" width="11.5703125" customWidth="1"/>
  </cols>
  <sheetData>
    <row r="1" spans="1:5" x14ac:dyDescent="0.25">
      <c r="A1" s="36" t="s">
        <v>334</v>
      </c>
      <c r="B1" s="36"/>
      <c r="C1" s="36"/>
      <c r="D1" s="36"/>
      <c r="E1" s="36"/>
    </row>
    <row r="3" spans="1:5" x14ac:dyDescent="0.25">
      <c r="A3" s="50" t="s">
        <v>335</v>
      </c>
      <c r="B3" s="50"/>
      <c r="C3" s="50"/>
      <c r="D3" s="50"/>
      <c r="E3" s="50"/>
    </row>
    <row r="5" spans="1:5" ht="31.35" customHeight="1" x14ac:dyDescent="0.25">
      <c r="A5" s="7" t="s">
        <v>336</v>
      </c>
      <c r="B5" s="7" t="s">
        <v>123</v>
      </c>
      <c r="C5" s="7" t="s">
        <v>192</v>
      </c>
      <c r="D5" s="7" t="s">
        <v>193</v>
      </c>
    </row>
    <row r="6" spans="1:5" x14ac:dyDescent="0.25">
      <c r="A6" s="4" t="s">
        <v>195</v>
      </c>
      <c r="B6" s="4">
        <v>11365405</v>
      </c>
      <c r="C6" s="4">
        <v>12309305</v>
      </c>
      <c r="D6" s="4">
        <v>23674710</v>
      </c>
    </row>
    <row r="7" spans="1:5" x14ac:dyDescent="0.25">
      <c r="A7" s="4" t="s">
        <v>337</v>
      </c>
      <c r="B7" s="4">
        <v>2206583</v>
      </c>
      <c r="C7" s="4">
        <v>2363508</v>
      </c>
      <c r="D7" s="4">
        <v>4570091</v>
      </c>
    </row>
    <row r="8" spans="1:5" x14ac:dyDescent="0.25">
      <c r="A8" s="4" t="s">
        <v>338</v>
      </c>
      <c r="B8" s="4">
        <v>1968186</v>
      </c>
      <c r="C8" s="4">
        <v>2115883</v>
      </c>
      <c r="D8" s="4">
        <v>4084069</v>
      </c>
    </row>
    <row r="9" spans="1:5" x14ac:dyDescent="0.25">
      <c r="A9" s="4" t="s">
        <v>339</v>
      </c>
      <c r="B9" s="4">
        <v>1566797</v>
      </c>
      <c r="C9" s="4">
        <v>1678147</v>
      </c>
      <c r="D9" s="4">
        <v>3244944</v>
      </c>
    </row>
    <row r="10" spans="1:5" x14ac:dyDescent="0.25">
      <c r="A10" s="4" t="s">
        <v>340</v>
      </c>
      <c r="B10" s="4">
        <v>5623839</v>
      </c>
      <c r="C10" s="4">
        <v>6151767</v>
      </c>
      <c r="D10" s="4">
        <v>11775606</v>
      </c>
    </row>
    <row r="11" spans="1:5" x14ac:dyDescent="0.25">
      <c r="A11" s="4" t="s">
        <v>196</v>
      </c>
      <c r="B11" s="4">
        <v>7268126</v>
      </c>
      <c r="C11" s="4">
        <v>7301667</v>
      </c>
      <c r="D11" s="4">
        <v>14569793</v>
      </c>
    </row>
    <row r="12" spans="1:5" x14ac:dyDescent="0.25">
      <c r="A12" s="4" t="s">
        <v>193</v>
      </c>
      <c r="B12" s="4">
        <v>18633531</v>
      </c>
      <c r="C12" s="4">
        <v>19610972</v>
      </c>
      <c r="D12" s="4">
        <v>38244503</v>
      </c>
    </row>
    <row r="14" spans="1:5" x14ac:dyDescent="0.25">
      <c r="A14" s="36" t="s">
        <v>327</v>
      </c>
      <c r="B14" s="36"/>
      <c r="C14" s="36"/>
      <c r="D14" s="36"/>
    </row>
    <row r="15" spans="1:5" x14ac:dyDescent="0.25">
      <c r="B15" t="str">
        <f>IF(ISNUMBER(B6),IF(B6=SUM(B7:B10),"p","f"),"-")</f>
        <v>p</v>
      </c>
      <c r="C15" t="str">
        <f>IF(ISNUMBER(C6),IF(C6=SUM(C7:C10),"p","f"),"-")</f>
        <v>p</v>
      </c>
      <c r="D15" t="str">
        <f>IF(ISNUMBER(D6),IF(D6=SUM(D7:D10),"p","f"),"-")</f>
        <v>p</v>
      </c>
    </row>
    <row r="16" spans="1:5" x14ac:dyDescent="0.25">
      <c r="B16" t="str">
        <f>IF(ISNUMBER(B12),IF(B12=SUM(B11,B6),"p","f"),"-")</f>
        <v>p</v>
      </c>
      <c r="C16" t="str">
        <f>IF(ISNUMBER(C12),IF(C12=SUM(C11,C6),"p","f"),"-")</f>
        <v>p</v>
      </c>
      <c r="D16" t="str">
        <f>IF(ISNUMBER(D12),IF(D12=SUM(D11,D6),"p","f"),"-")</f>
        <v>p</v>
      </c>
    </row>
  </sheetData>
  <mergeCells count="3">
    <mergeCell ref="A1:E1"/>
    <mergeCell ref="A3:E3"/>
    <mergeCell ref="A14:D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/>
  </sheetViews>
  <sheetFormatPr defaultRowHeight="15" x14ac:dyDescent="0.25"/>
  <cols>
    <col min="1" max="1" width="5.7109375" customWidth="1"/>
    <col min="2" max="2" width="19.5703125" customWidth="1"/>
    <col min="3" max="3" width="16.140625" customWidth="1"/>
    <col min="4" max="5" width="12.140625" customWidth="1"/>
    <col min="6" max="7" width="8.5703125" customWidth="1"/>
    <col min="8" max="9" width="11" customWidth="1"/>
    <col min="10" max="11" width="9.42578125" customWidth="1"/>
    <col min="12" max="13" width="10.42578125" customWidth="1"/>
    <col min="14" max="15" width="10.7109375" customWidth="1"/>
    <col min="16" max="1025" width="11.5703125" customWidth="1"/>
  </cols>
  <sheetData>
    <row r="1" spans="1:15" x14ac:dyDescent="0.25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x14ac:dyDescent="0.25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1:15" ht="26.85" customHeight="1" x14ac:dyDescent="0.25">
      <c r="A5" s="26" t="s">
        <v>60</v>
      </c>
      <c r="B5" s="26" t="s">
        <v>2</v>
      </c>
      <c r="C5" s="26"/>
      <c r="D5" s="28" t="s">
        <v>61</v>
      </c>
      <c r="E5" s="28"/>
      <c r="F5" s="30" t="s">
        <v>62</v>
      </c>
      <c r="G5" s="30"/>
      <c r="H5" s="30" t="s">
        <v>63</v>
      </c>
      <c r="I5" s="30"/>
      <c r="J5" s="30" t="s">
        <v>64</v>
      </c>
      <c r="K5" s="30"/>
      <c r="L5" s="30" t="s">
        <v>65</v>
      </c>
      <c r="M5" s="30"/>
      <c r="N5" s="30" t="s">
        <v>66</v>
      </c>
      <c r="O5" s="30"/>
    </row>
    <row r="6" spans="1:15" x14ac:dyDescent="0.25">
      <c r="A6" s="26"/>
      <c r="B6" s="26"/>
      <c r="C6" s="26"/>
      <c r="D6" s="4" t="s">
        <v>67</v>
      </c>
      <c r="E6" s="4" t="s">
        <v>68</v>
      </c>
      <c r="F6" s="4" t="s">
        <v>67</v>
      </c>
      <c r="G6" s="4" t="s">
        <v>68</v>
      </c>
      <c r="H6" s="4" t="s">
        <v>67</v>
      </c>
      <c r="I6" s="4" t="s">
        <v>68</v>
      </c>
      <c r="J6" s="4" t="s">
        <v>67</v>
      </c>
      <c r="K6" s="4" t="s">
        <v>68</v>
      </c>
      <c r="L6" s="4" t="s">
        <v>67</v>
      </c>
      <c r="M6" s="4" t="s">
        <v>68</v>
      </c>
      <c r="N6" s="4" t="s">
        <v>67</v>
      </c>
      <c r="O6" s="4" t="s">
        <v>68</v>
      </c>
    </row>
    <row r="7" spans="1:15" x14ac:dyDescent="0.25">
      <c r="A7" s="4"/>
      <c r="B7" s="4"/>
      <c r="C7" s="4" t="s">
        <v>69</v>
      </c>
      <c r="D7" s="7">
        <v>4703</v>
      </c>
      <c r="E7" s="8">
        <v>12.34</v>
      </c>
      <c r="F7" s="7">
        <v>4</v>
      </c>
      <c r="G7" s="7">
        <v>0.01</v>
      </c>
      <c r="H7" s="7">
        <v>1063</v>
      </c>
      <c r="I7" s="8">
        <v>2.79</v>
      </c>
      <c r="J7" s="7">
        <v>745</v>
      </c>
      <c r="K7" s="8">
        <v>1.95</v>
      </c>
      <c r="L7" s="7">
        <v>246</v>
      </c>
      <c r="M7" s="8">
        <v>0.65</v>
      </c>
      <c r="N7" s="7">
        <v>8219</v>
      </c>
      <c r="O7" s="8">
        <v>21.56</v>
      </c>
    </row>
    <row r="8" spans="1:15" x14ac:dyDescent="0.25">
      <c r="A8" s="31" t="s">
        <v>70</v>
      </c>
      <c r="B8" s="31"/>
      <c r="C8" s="4" t="s">
        <v>71</v>
      </c>
      <c r="D8" s="7">
        <v>4025</v>
      </c>
      <c r="E8" s="8">
        <v>10.52</v>
      </c>
      <c r="F8" s="7">
        <v>10</v>
      </c>
      <c r="G8" s="7">
        <v>0.03</v>
      </c>
      <c r="H8" s="7">
        <v>1074</v>
      </c>
      <c r="I8" s="8">
        <v>2.81</v>
      </c>
      <c r="J8" s="7">
        <v>813</v>
      </c>
      <c r="K8" s="8">
        <v>2.13</v>
      </c>
      <c r="L8" s="7">
        <v>206</v>
      </c>
      <c r="M8" s="8">
        <v>0.54</v>
      </c>
      <c r="N8" s="7">
        <v>5394</v>
      </c>
      <c r="O8" s="8">
        <v>14.1</v>
      </c>
    </row>
    <row r="9" spans="1:15" x14ac:dyDescent="0.25">
      <c r="A9" s="4" t="s">
        <v>72</v>
      </c>
      <c r="B9" s="31" t="s">
        <v>8</v>
      </c>
      <c r="C9" s="31"/>
      <c r="D9" s="7">
        <v>586</v>
      </c>
      <c r="E9" s="8">
        <v>24.2</v>
      </c>
      <c r="F9" s="7" t="s">
        <v>73</v>
      </c>
      <c r="G9" s="7" t="s">
        <v>73</v>
      </c>
      <c r="H9" s="7">
        <v>195</v>
      </c>
      <c r="I9" s="8">
        <v>8.0500000000000007</v>
      </c>
      <c r="J9" s="7">
        <v>147</v>
      </c>
      <c r="K9" s="8">
        <v>6.07</v>
      </c>
      <c r="L9" s="7">
        <v>19</v>
      </c>
      <c r="M9" s="8">
        <v>0.78</v>
      </c>
      <c r="N9" s="7">
        <v>773</v>
      </c>
      <c r="O9" s="8">
        <v>31.93</v>
      </c>
    </row>
    <row r="10" spans="1:15" x14ac:dyDescent="0.25">
      <c r="A10" s="4" t="s">
        <v>74</v>
      </c>
      <c r="B10" s="31" t="s">
        <v>9</v>
      </c>
      <c r="C10" s="31"/>
      <c r="D10" s="7">
        <v>38</v>
      </c>
      <c r="E10" s="8">
        <v>12.43</v>
      </c>
      <c r="F10" s="7">
        <v>1</v>
      </c>
      <c r="G10" s="7">
        <v>0.33</v>
      </c>
      <c r="H10" s="7">
        <v>5</v>
      </c>
      <c r="I10" s="8">
        <v>1.64</v>
      </c>
      <c r="J10" s="7">
        <v>2</v>
      </c>
      <c r="K10" s="8">
        <v>0.65</v>
      </c>
      <c r="L10" s="7" t="s">
        <v>73</v>
      </c>
      <c r="M10" s="8" t="s">
        <v>73</v>
      </c>
      <c r="N10" s="7">
        <v>38</v>
      </c>
      <c r="O10" s="8">
        <v>12.43</v>
      </c>
    </row>
    <row r="11" spans="1:15" x14ac:dyDescent="0.25">
      <c r="A11" s="4" t="s">
        <v>75</v>
      </c>
      <c r="B11" s="31" t="s">
        <v>10</v>
      </c>
      <c r="C11" s="31"/>
      <c r="D11" s="7">
        <v>320</v>
      </c>
      <c r="E11" s="8">
        <v>46.1</v>
      </c>
      <c r="F11" s="7" t="s">
        <v>73</v>
      </c>
      <c r="G11" s="7" t="s">
        <v>73</v>
      </c>
      <c r="H11" s="7">
        <v>6</v>
      </c>
      <c r="I11" s="8">
        <v>0.86</v>
      </c>
      <c r="J11" s="7">
        <v>3</v>
      </c>
      <c r="K11" s="8">
        <v>0.43</v>
      </c>
      <c r="L11" s="7">
        <v>2</v>
      </c>
      <c r="M11" s="8">
        <v>0.28999999999999998</v>
      </c>
      <c r="N11" s="7">
        <v>190</v>
      </c>
      <c r="O11" s="8">
        <v>27.37</v>
      </c>
    </row>
    <row r="12" spans="1:15" x14ac:dyDescent="0.25">
      <c r="A12" s="4" t="s">
        <v>76</v>
      </c>
      <c r="B12" s="31" t="s">
        <v>11</v>
      </c>
      <c r="C12" s="31"/>
      <c r="D12" s="7">
        <v>1</v>
      </c>
      <c r="E12" s="8">
        <v>0.11</v>
      </c>
      <c r="F12" s="7">
        <v>1</v>
      </c>
      <c r="G12" s="7">
        <v>0.11</v>
      </c>
      <c r="H12" s="7">
        <v>7</v>
      </c>
      <c r="I12" s="8">
        <v>0.77</v>
      </c>
      <c r="J12" s="7">
        <v>5</v>
      </c>
      <c r="K12" s="8">
        <v>0.55000000000000004</v>
      </c>
      <c r="L12" s="7">
        <v>2</v>
      </c>
      <c r="M12" s="8">
        <v>0.22</v>
      </c>
      <c r="N12" s="7">
        <v>71</v>
      </c>
      <c r="O12" s="8">
        <v>7.85</v>
      </c>
    </row>
    <row r="13" spans="1:15" x14ac:dyDescent="0.25">
      <c r="A13" s="4" t="s">
        <v>77</v>
      </c>
      <c r="B13" s="31" t="s">
        <v>12</v>
      </c>
      <c r="C13" s="31"/>
      <c r="D13" s="7">
        <v>20</v>
      </c>
      <c r="E13" s="8">
        <v>1.8</v>
      </c>
      <c r="F13" s="7" t="s">
        <v>73</v>
      </c>
      <c r="G13" s="7" t="s">
        <v>73</v>
      </c>
      <c r="H13" s="7">
        <v>21</v>
      </c>
      <c r="I13" s="8">
        <v>1.89</v>
      </c>
      <c r="J13" s="7">
        <v>18</v>
      </c>
      <c r="K13" s="8">
        <v>1.62</v>
      </c>
      <c r="L13" s="7">
        <v>6</v>
      </c>
      <c r="M13" s="8">
        <v>0.54</v>
      </c>
      <c r="N13" s="7">
        <v>77</v>
      </c>
      <c r="O13" s="8">
        <v>6.92</v>
      </c>
    </row>
    <row r="14" spans="1:15" x14ac:dyDescent="0.25">
      <c r="A14" s="4" t="s">
        <v>78</v>
      </c>
      <c r="B14" s="31" t="s">
        <v>13</v>
      </c>
      <c r="C14" s="31"/>
      <c r="D14" s="7">
        <v>9</v>
      </c>
      <c r="E14" s="8">
        <v>3.64</v>
      </c>
      <c r="F14" s="7" t="s">
        <v>73</v>
      </c>
      <c r="G14" s="7" t="s">
        <v>73</v>
      </c>
      <c r="H14" s="7">
        <v>2</v>
      </c>
      <c r="I14" s="8">
        <v>0.81</v>
      </c>
      <c r="J14" s="7">
        <v>6</v>
      </c>
      <c r="K14" s="8">
        <v>2.42</v>
      </c>
      <c r="L14" s="7" t="s">
        <v>73</v>
      </c>
      <c r="M14" s="8" t="s">
        <v>73</v>
      </c>
      <c r="N14" s="7">
        <v>21</v>
      </c>
      <c r="O14" s="8">
        <v>8.48</v>
      </c>
    </row>
    <row r="15" spans="1:15" x14ac:dyDescent="0.25">
      <c r="A15" s="4" t="s">
        <v>79</v>
      </c>
      <c r="B15" s="31" t="s">
        <v>14</v>
      </c>
      <c r="C15" s="31"/>
      <c r="D15" s="7">
        <v>4</v>
      </c>
      <c r="E15" s="8">
        <v>0.93</v>
      </c>
      <c r="F15" s="7" t="s">
        <v>73</v>
      </c>
      <c r="G15" s="7" t="s">
        <v>73</v>
      </c>
      <c r="H15" s="7">
        <v>2</v>
      </c>
      <c r="I15" s="8">
        <v>0.47</v>
      </c>
      <c r="J15" s="7">
        <v>1</v>
      </c>
      <c r="K15" s="8">
        <v>0.23</v>
      </c>
      <c r="L15" s="7">
        <v>3</v>
      </c>
      <c r="M15" s="8">
        <v>0.7</v>
      </c>
      <c r="N15" s="7">
        <v>53</v>
      </c>
      <c r="O15" s="8">
        <v>12.35</v>
      </c>
    </row>
    <row r="16" spans="1:15" x14ac:dyDescent="0.25">
      <c r="A16" s="4" t="s">
        <v>80</v>
      </c>
      <c r="B16" s="31" t="s">
        <v>15</v>
      </c>
      <c r="C16" s="31"/>
      <c r="D16" s="7">
        <v>9</v>
      </c>
      <c r="E16" s="8">
        <v>1.1599999999999999</v>
      </c>
      <c r="F16" s="7" t="s">
        <v>73</v>
      </c>
      <c r="G16" s="7" t="s">
        <v>73</v>
      </c>
      <c r="H16" s="7">
        <v>21</v>
      </c>
      <c r="I16" s="8">
        <v>2.7</v>
      </c>
      <c r="J16" s="7">
        <v>14</v>
      </c>
      <c r="K16" s="8">
        <v>1.8</v>
      </c>
      <c r="L16" s="7">
        <v>7</v>
      </c>
      <c r="M16" s="8">
        <v>0.9</v>
      </c>
      <c r="N16" s="7">
        <v>35</v>
      </c>
      <c r="O16" s="8">
        <v>4.51</v>
      </c>
    </row>
    <row r="17" spans="1:15" x14ac:dyDescent="0.25">
      <c r="A17" s="4" t="s">
        <v>81</v>
      </c>
      <c r="B17" s="31" t="s">
        <v>16</v>
      </c>
      <c r="C17" s="31"/>
      <c r="D17" s="7">
        <v>25</v>
      </c>
      <c r="E17" s="8">
        <v>5.21</v>
      </c>
      <c r="F17" s="7" t="s">
        <v>73</v>
      </c>
      <c r="G17" s="7" t="s">
        <v>73</v>
      </c>
      <c r="H17" s="7">
        <v>15</v>
      </c>
      <c r="I17" s="8">
        <v>3.12</v>
      </c>
      <c r="J17" s="7">
        <v>19</v>
      </c>
      <c r="K17" s="8">
        <v>3.96</v>
      </c>
      <c r="L17" s="7" t="s">
        <v>73</v>
      </c>
      <c r="M17" s="8" t="s">
        <v>73</v>
      </c>
      <c r="N17" s="7">
        <v>66</v>
      </c>
      <c r="O17" s="8">
        <v>13.75</v>
      </c>
    </row>
    <row r="18" spans="1:15" x14ac:dyDescent="0.25">
      <c r="A18" s="4" t="s">
        <v>82</v>
      </c>
      <c r="B18" s="31" t="s">
        <v>17</v>
      </c>
      <c r="C18" s="31"/>
      <c r="D18" s="7">
        <v>303</v>
      </c>
      <c r="E18" s="8">
        <v>21.12</v>
      </c>
      <c r="F18" s="7">
        <v>2</v>
      </c>
      <c r="G18" s="7">
        <v>0.14000000000000001</v>
      </c>
      <c r="H18" s="7">
        <v>55</v>
      </c>
      <c r="I18" s="8">
        <v>3.83</v>
      </c>
      <c r="J18" s="7">
        <v>30</v>
      </c>
      <c r="K18" s="8">
        <v>2.09</v>
      </c>
      <c r="L18" s="7">
        <v>15</v>
      </c>
      <c r="M18" s="8">
        <v>1.05</v>
      </c>
      <c r="N18" s="7">
        <v>344</v>
      </c>
      <c r="O18" s="8">
        <v>23.98</v>
      </c>
    </row>
    <row r="19" spans="1:15" x14ac:dyDescent="0.25">
      <c r="A19" s="4" t="s">
        <v>83</v>
      </c>
      <c r="B19" s="31" t="s">
        <v>18</v>
      </c>
      <c r="C19" s="31"/>
      <c r="D19" s="7">
        <v>4</v>
      </c>
      <c r="E19" s="8">
        <v>0.8</v>
      </c>
      <c r="F19" s="7" t="s">
        <v>73</v>
      </c>
      <c r="G19" s="7" t="s">
        <v>73</v>
      </c>
      <c r="H19" s="7">
        <v>15</v>
      </c>
      <c r="I19" s="8">
        <v>2.99</v>
      </c>
      <c r="J19" s="7">
        <v>10</v>
      </c>
      <c r="K19" s="8">
        <v>1.99</v>
      </c>
      <c r="L19" s="7">
        <v>2</v>
      </c>
      <c r="M19" s="8">
        <v>0.4</v>
      </c>
      <c r="N19" s="7">
        <v>120</v>
      </c>
      <c r="O19" s="8">
        <v>23.93</v>
      </c>
    </row>
    <row r="20" spans="1:15" x14ac:dyDescent="0.25">
      <c r="A20" s="4" t="s">
        <v>84</v>
      </c>
      <c r="B20" s="31" t="s">
        <v>19</v>
      </c>
      <c r="C20" s="31"/>
      <c r="D20" s="7">
        <v>98</v>
      </c>
      <c r="E20" s="8">
        <v>18.899999999999999</v>
      </c>
      <c r="F20" s="7" t="s">
        <v>73</v>
      </c>
      <c r="G20" s="7" t="s">
        <v>73</v>
      </c>
      <c r="H20" s="7">
        <v>11</v>
      </c>
      <c r="I20" s="8">
        <v>2.12</v>
      </c>
      <c r="J20" s="7">
        <v>7</v>
      </c>
      <c r="K20" s="8">
        <v>1.35</v>
      </c>
      <c r="L20" s="7">
        <v>1</v>
      </c>
      <c r="M20" s="8">
        <v>0.19</v>
      </c>
      <c r="N20" s="7">
        <v>96</v>
      </c>
      <c r="O20" s="8">
        <v>18.52</v>
      </c>
    </row>
    <row r="21" spans="1:15" x14ac:dyDescent="0.25">
      <c r="A21" s="4" t="s">
        <v>85</v>
      </c>
      <c r="B21" s="31" t="s">
        <v>20</v>
      </c>
      <c r="C21" s="31"/>
      <c r="D21" s="7">
        <v>9</v>
      </c>
      <c r="E21" s="8">
        <v>1.26</v>
      </c>
      <c r="F21" s="7" t="s">
        <v>73</v>
      </c>
      <c r="G21" s="7" t="s">
        <v>73</v>
      </c>
      <c r="H21" s="7">
        <v>4</v>
      </c>
      <c r="I21" s="8">
        <v>0.56000000000000005</v>
      </c>
      <c r="J21" s="7">
        <v>12</v>
      </c>
      <c r="K21" s="8">
        <v>1.68</v>
      </c>
      <c r="L21" s="7">
        <v>2</v>
      </c>
      <c r="M21" s="8">
        <v>0.28000000000000003</v>
      </c>
      <c r="N21" s="7">
        <v>45</v>
      </c>
      <c r="O21" s="8">
        <v>6.32</v>
      </c>
    </row>
    <row r="22" spans="1:15" x14ac:dyDescent="0.25">
      <c r="A22" s="4" t="s">
        <v>86</v>
      </c>
      <c r="B22" s="31" t="s">
        <v>21</v>
      </c>
      <c r="C22" s="31"/>
      <c r="D22" s="7">
        <v>238</v>
      </c>
      <c r="E22" s="8">
        <v>5.95</v>
      </c>
      <c r="F22" s="7" t="s">
        <v>73</v>
      </c>
      <c r="G22" s="7" t="s">
        <v>73</v>
      </c>
      <c r="H22" s="7">
        <v>250</v>
      </c>
      <c r="I22" s="8">
        <v>6.25</v>
      </c>
      <c r="J22" s="7">
        <v>159</v>
      </c>
      <c r="K22" s="8">
        <v>3.98</v>
      </c>
      <c r="L22" s="7">
        <v>23</v>
      </c>
      <c r="M22" s="8">
        <v>0.57999999999999996</v>
      </c>
      <c r="N22" s="7">
        <v>541</v>
      </c>
      <c r="O22" s="8">
        <v>13.53</v>
      </c>
    </row>
    <row r="23" spans="1:15" x14ac:dyDescent="0.25">
      <c r="A23" s="4" t="s">
        <v>87</v>
      </c>
      <c r="B23" s="31" t="s">
        <v>22</v>
      </c>
      <c r="C23" s="31"/>
      <c r="D23" s="7">
        <v>93</v>
      </c>
      <c r="E23" s="8">
        <v>8.25</v>
      </c>
      <c r="F23" s="7">
        <v>1</v>
      </c>
      <c r="G23" s="7">
        <v>0.09</v>
      </c>
      <c r="H23" s="7">
        <v>21</v>
      </c>
      <c r="I23" s="8">
        <v>1.86</v>
      </c>
      <c r="J23" s="7">
        <v>20</v>
      </c>
      <c r="K23" s="8">
        <v>1.77</v>
      </c>
      <c r="L23" s="7">
        <v>8</v>
      </c>
      <c r="M23" s="8">
        <v>0.71</v>
      </c>
      <c r="N23" s="7">
        <v>93</v>
      </c>
      <c r="O23" s="8">
        <v>8.25</v>
      </c>
    </row>
    <row r="24" spans="1:15" x14ac:dyDescent="0.25">
      <c r="A24" s="4" t="s">
        <v>88</v>
      </c>
      <c r="B24" s="31" t="s">
        <v>23</v>
      </c>
      <c r="C24" s="31"/>
      <c r="D24" s="7">
        <v>10</v>
      </c>
      <c r="E24" s="8">
        <v>2.13</v>
      </c>
      <c r="F24" s="7" t="s">
        <v>73</v>
      </c>
      <c r="G24" s="7" t="s">
        <v>73</v>
      </c>
      <c r="H24" s="7">
        <v>1</v>
      </c>
      <c r="I24" s="8">
        <v>0.21</v>
      </c>
      <c r="J24" s="7">
        <v>1</v>
      </c>
      <c r="K24" s="8">
        <v>0.21</v>
      </c>
      <c r="L24" s="7" t="s">
        <v>73</v>
      </c>
      <c r="M24" s="8" t="s">
        <v>73</v>
      </c>
      <c r="N24" s="7">
        <v>27</v>
      </c>
      <c r="O24" s="8">
        <v>5.74</v>
      </c>
    </row>
    <row r="25" spans="1:15" x14ac:dyDescent="0.25">
      <c r="A25" s="4" t="s">
        <v>89</v>
      </c>
      <c r="B25" s="31" t="s">
        <v>24</v>
      </c>
      <c r="C25" s="31"/>
      <c r="D25" s="7">
        <v>20</v>
      </c>
      <c r="E25" s="8">
        <v>3.92</v>
      </c>
      <c r="F25" s="7" t="s">
        <v>73</v>
      </c>
      <c r="G25" s="7" t="s">
        <v>73</v>
      </c>
      <c r="H25" s="7">
        <v>10</v>
      </c>
      <c r="I25" s="8">
        <v>1.96</v>
      </c>
      <c r="J25" s="7">
        <v>4</v>
      </c>
      <c r="K25" s="8">
        <v>0.78</v>
      </c>
      <c r="L25" s="7">
        <v>1</v>
      </c>
      <c r="M25" s="8">
        <v>0.2</v>
      </c>
      <c r="N25" s="7">
        <v>102</v>
      </c>
      <c r="O25" s="8">
        <v>20.010000000000002</v>
      </c>
    </row>
    <row r="26" spans="1:15" x14ac:dyDescent="0.25">
      <c r="A26" s="4" t="s">
        <v>90</v>
      </c>
      <c r="B26" s="31" t="s">
        <v>25</v>
      </c>
      <c r="C26" s="31"/>
      <c r="D26" s="7">
        <v>142</v>
      </c>
      <c r="E26" s="8">
        <v>11.52</v>
      </c>
      <c r="F26" s="7" t="s">
        <v>73</v>
      </c>
      <c r="G26" s="7" t="s">
        <v>73</v>
      </c>
      <c r="H26" s="7">
        <v>78</v>
      </c>
      <c r="I26" s="8">
        <v>6.33</v>
      </c>
      <c r="J26" s="7">
        <v>48</v>
      </c>
      <c r="K26" s="8">
        <v>3.89</v>
      </c>
      <c r="L26" s="7">
        <v>7</v>
      </c>
      <c r="M26" s="8">
        <v>0.56999999999999995</v>
      </c>
      <c r="N26" s="7">
        <v>157</v>
      </c>
      <c r="O26" s="8">
        <v>12.74</v>
      </c>
    </row>
    <row r="27" spans="1:15" x14ac:dyDescent="0.25">
      <c r="A27" s="4" t="s">
        <v>91</v>
      </c>
      <c r="B27" s="31" t="s">
        <v>26</v>
      </c>
      <c r="C27" s="31"/>
      <c r="D27" s="7">
        <v>21</v>
      </c>
      <c r="E27" s="8">
        <v>4.2300000000000004</v>
      </c>
      <c r="F27" s="7" t="s">
        <v>73</v>
      </c>
      <c r="G27" s="7" t="s">
        <v>73</v>
      </c>
      <c r="H27" s="7">
        <v>4</v>
      </c>
      <c r="I27" s="8">
        <v>0.81</v>
      </c>
      <c r="J27" s="7">
        <v>10</v>
      </c>
      <c r="K27" s="8">
        <v>2.0099999999999998</v>
      </c>
      <c r="L27" s="7" t="s">
        <v>73</v>
      </c>
      <c r="M27" s="8" t="s">
        <v>73</v>
      </c>
      <c r="N27" s="7">
        <v>8</v>
      </c>
      <c r="O27" s="8">
        <v>1.61</v>
      </c>
    </row>
    <row r="28" spans="1:15" x14ac:dyDescent="0.25">
      <c r="A28" s="4" t="s">
        <v>92</v>
      </c>
      <c r="B28" s="31" t="s">
        <v>27</v>
      </c>
      <c r="C28" s="31"/>
      <c r="D28" s="7">
        <v>28</v>
      </c>
      <c r="E28" s="8">
        <v>5.42</v>
      </c>
      <c r="F28" s="7" t="s">
        <v>73</v>
      </c>
      <c r="G28" s="7" t="s">
        <v>73</v>
      </c>
      <c r="H28" s="7">
        <v>3</v>
      </c>
      <c r="I28" s="8">
        <v>0.57999999999999996</v>
      </c>
      <c r="J28" s="7">
        <v>3</v>
      </c>
      <c r="K28" s="8">
        <v>0.57999999999999996</v>
      </c>
      <c r="L28" s="7">
        <v>3</v>
      </c>
      <c r="M28" s="8">
        <v>0.57999999999999996</v>
      </c>
      <c r="N28" s="7">
        <v>73</v>
      </c>
      <c r="O28" s="8">
        <v>14.12</v>
      </c>
    </row>
    <row r="29" spans="1:15" x14ac:dyDescent="0.25">
      <c r="A29" s="4" t="s">
        <v>93</v>
      </c>
      <c r="B29" s="31" t="s">
        <v>28</v>
      </c>
      <c r="C29" s="31"/>
      <c r="D29" s="7">
        <v>24</v>
      </c>
      <c r="E29" s="8">
        <v>6.18</v>
      </c>
      <c r="F29" s="7" t="s">
        <v>73</v>
      </c>
      <c r="G29" s="7" t="s">
        <v>73</v>
      </c>
      <c r="H29" s="7" t="s">
        <v>73</v>
      </c>
      <c r="I29" s="8" t="s">
        <v>73</v>
      </c>
      <c r="J29" s="7">
        <v>3</v>
      </c>
      <c r="K29" s="8">
        <v>0.77</v>
      </c>
      <c r="L29" s="7" t="s">
        <v>73</v>
      </c>
      <c r="M29" s="8" t="s">
        <v>73</v>
      </c>
      <c r="N29" s="7">
        <v>34</v>
      </c>
      <c r="O29" s="8">
        <v>8.76</v>
      </c>
    </row>
    <row r="30" spans="1:15" x14ac:dyDescent="0.25">
      <c r="A30" s="4" t="s">
        <v>94</v>
      </c>
      <c r="B30" s="31" t="s">
        <v>29</v>
      </c>
      <c r="C30" s="31"/>
      <c r="D30" s="7">
        <v>63</v>
      </c>
      <c r="E30" s="8">
        <v>6.19</v>
      </c>
      <c r="F30" s="7" t="s">
        <v>73</v>
      </c>
      <c r="G30" s="7" t="s">
        <v>73</v>
      </c>
      <c r="H30" s="7">
        <v>8</v>
      </c>
      <c r="I30" s="8">
        <v>0.79</v>
      </c>
      <c r="J30" s="7">
        <v>15</v>
      </c>
      <c r="K30" s="8">
        <v>1.47</v>
      </c>
      <c r="L30" s="7">
        <v>4</v>
      </c>
      <c r="M30" s="8">
        <v>0.39</v>
      </c>
      <c r="N30" s="7">
        <v>95</v>
      </c>
      <c r="O30" s="8">
        <v>9.34</v>
      </c>
    </row>
    <row r="31" spans="1:15" x14ac:dyDescent="0.25">
      <c r="A31" s="4" t="s">
        <v>95</v>
      </c>
      <c r="B31" s="31" t="s">
        <v>30</v>
      </c>
      <c r="C31" s="31"/>
      <c r="D31" s="7">
        <v>23</v>
      </c>
      <c r="E31" s="8">
        <v>6.62</v>
      </c>
      <c r="F31" s="7" t="s">
        <v>73</v>
      </c>
      <c r="G31" s="7" t="s">
        <v>73</v>
      </c>
      <c r="H31" s="7">
        <v>2</v>
      </c>
      <c r="I31" s="8">
        <v>0.57999999999999996</v>
      </c>
      <c r="J31" s="7">
        <v>4</v>
      </c>
      <c r="K31" s="8">
        <v>1.1499999999999999</v>
      </c>
      <c r="L31" s="7">
        <v>3</v>
      </c>
      <c r="M31" s="8">
        <v>0.86</v>
      </c>
      <c r="N31" s="7">
        <v>7</v>
      </c>
      <c r="O31" s="8">
        <v>2.0099999999999998</v>
      </c>
    </row>
    <row r="32" spans="1:15" x14ac:dyDescent="0.25">
      <c r="A32" s="4" t="s">
        <v>96</v>
      </c>
      <c r="B32" s="31" t="s">
        <v>31</v>
      </c>
      <c r="C32" s="31"/>
      <c r="D32" s="7">
        <v>134</v>
      </c>
      <c r="E32" s="8">
        <v>11.78</v>
      </c>
      <c r="F32" s="7">
        <v>1</v>
      </c>
      <c r="G32" s="7">
        <v>0.09</v>
      </c>
      <c r="H32" s="7">
        <v>32</v>
      </c>
      <c r="I32" s="8">
        <v>2.81</v>
      </c>
      <c r="J32" s="7">
        <v>33</v>
      </c>
      <c r="K32" s="8">
        <v>2.9</v>
      </c>
      <c r="L32" s="7">
        <v>4</v>
      </c>
      <c r="M32" s="8">
        <v>0.35</v>
      </c>
      <c r="N32" s="7">
        <v>278</v>
      </c>
      <c r="O32" s="8">
        <v>24.43</v>
      </c>
    </row>
    <row r="33" spans="1:15" x14ac:dyDescent="0.25">
      <c r="A33" s="4" t="s">
        <v>97</v>
      </c>
      <c r="B33" s="31" t="s">
        <v>32</v>
      </c>
      <c r="C33" s="31"/>
      <c r="D33" s="7">
        <v>28</v>
      </c>
      <c r="E33" s="8">
        <v>4</v>
      </c>
      <c r="F33" s="7" t="s">
        <v>73</v>
      </c>
      <c r="G33" s="7" t="s">
        <v>73</v>
      </c>
      <c r="H33" s="7">
        <v>12</v>
      </c>
      <c r="I33" s="8">
        <v>1.71</v>
      </c>
      <c r="J33" s="7">
        <v>8</v>
      </c>
      <c r="K33" s="8">
        <v>1.1399999999999999</v>
      </c>
      <c r="L33" s="7">
        <v>3</v>
      </c>
      <c r="M33" s="8">
        <v>0.43</v>
      </c>
      <c r="N33" s="7">
        <v>43</v>
      </c>
      <c r="O33" s="8">
        <v>6.14</v>
      </c>
    </row>
    <row r="34" spans="1:15" x14ac:dyDescent="0.25">
      <c r="A34" s="4" t="s">
        <v>98</v>
      </c>
      <c r="B34" s="31" t="s">
        <v>33</v>
      </c>
      <c r="C34" s="31"/>
      <c r="D34" s="7">
        <v>261</v>
      </c>
      <c r="E34" s="8">
        <v>34.56</v>
      </c>
      <c r="F34" s="7" t="s">
        <v>73</v>
      </c>
      <c r="G34" s="7" t="s">
        <v>73</v>
      </c>
      <c r="H34" s="7">
        <v>33</v>
      </c>
      <c r="I34" s="8">
        <v>4.37</v>
      </c>
      <c r="J34" s="7">
        <v>19</v>
      </c>
      <c r="K34" s="8">
        <v>2.52</v>
      </c>
      <c r="L34" s="7">
        <v>6</v>
      </c>
      <c r="M34" s="8">
        <v>0.79</v>
      </c>
      <c r="N34" s="7">
        <v>168</v>
      </c>
      <c r="O34" s="8">
        <v>22.25</v>
      </c>
    </row>
    <row r="35" spans="1:15" x14ac:dyDescent="0.25">
      <c r="A35" s="4" t="s">
        <v>99</v>
      </c>
      <c r="B35" s="31" t="s">
        <v>34</v>
      </c>
      <c r="C35" s="31"/>
      <c r="D35" s="7">
        <v>64</v>
      </c>
      <c r="E35" s="8">
        <v>6.28</v>
      </c>
      <c r="F35" s="7" t="s">
        <v>73</v>
      </c>
      <c r="G35" s="7" t="s">
        <v>73</v>
      </c>
      <c r="H35" s="7">
        <v>6</v>
      </c>
      <c r="I35" s="8">
        <v>0.59</v>
      </c>
      <c r="J35" s="7">
        <v>6</v>
      </c>
      <c r="K35" s="8">
        <v>0.59</v>
      </c>
      <c r="L35" s="7">
        <v>12</v>
      </c>
      <c r="M35" s="8">
        <v>1.18</v>
      </c>
      <c r="N35" s="7">
        <v>49</v>
      </c>
      <c r="O35" s="8">
        <v>4.8099999999999996</v>
      </c>
    </row>
    <row r="36" spans="1:15" x14ac:dyDescent="0.25">
      <c r="A36" s="4" t="s">
        <v>100</v>
      </c>
      <c r="B36" s="31" t="s">
        <v>35</v>
      </c>
      <c r="C36" s="31"/>
      <c r="D36" s="7">
        <v>49</v>
      </c>
      <c r="E36" s="8">
        <v>12.31</v>
      </c>
      <c r="F36" s="7" t="s">
        <v>73</v>
      </c>
      <c r="G36" s="7" t="s">
        <v>73</v>
      </c>
      <c r="H36" s="7">
        <v>2</v>
      </c>
      <c r="I36" s="8">
        <v>0.5</v>
      </c>
      <c r="J36" s="7">
        <v>1</v>
      </c>
      <c r="K36" s="8">
        <v>0.25</v>
      </c>
      <c r="L36" s="7">
        <v>1</v>
      </c>
      <c r="M36" s="8">
        <v>0.25</v>
      </c>
      <c r="N36" s="7">
        <v>53</v>
      </c>
      <c r="O36" s="8">
        <v>13.32</v>
      </c>
    </row>
    <row r="37" spans="1:15" x14ac:dyDescent="0.25">
      <c r="A37" s="4" t="s">
        <v>101</v>
      </c>
      <c r="B37" s="31" t="s">
        <v>36</v>
      </c>
      <c r="C37" s="31"/>
      <c r="D37" s="7">
        <v>4</v>
      </c>
      <c r="E37" s="8">
        <v>0.83</v>
      </c>
      <c r="F37" s="7" t="s">
        <v>73</v>
      </c>
      <c r="G37" s="7" t="s">
        <v>73</v>
      </c>
      <c r="H37" s="7">
        <v>12</v>
      </c>
      <c r="I37" s="8">
        <v>2.4900000000000002</v>
      </c>
      <c r="J37" s="7">
        <v>5</v>
      </c>
      <c r="K37" s="8">
        <v>1.04</v>
      </c>
      <c r="L37" s="7">
        <v>1</v>
      </c>
      <c r="M37" s="8">
        <v>0.21</v>
      </c>
      <c r="N37" s="7">
        <v>41</v>
      </c>
      <c r="O37" s="8">
        <v>8.51</v>
      </c>
    </row>
    <row r="38" spans="1:15" x14ac:dyDescent="0.25">
      <c r="A38" s="4" t="s">
        <v>102</v>
      </c>
      <c r="B38" s="31" t="s">
        <v>37</v>
      </c>
      <c r="C38" s="31"/>
      <c r="D38" s="7">
        <v>63</v>
      </c>
      <c r="E38" s="8">
        <v>9.8000000000000007</v>
      </c>
      <c r="F38" s="7" t="s">
        <v>73</v>
      </c>
      <c r="G38" s="7" t="s">
        <v>73</v>
      </c>
      <c r="H38" s="7">
        <v>5</v>
      </c>
      <c r="I38" s="8">
        <v>0.78</v>
      </c>
      <c r="J38" s="7">
        <v>3</v>
      </c>
      <c r="K38" s="8">
        <v>0.47</v>
      </c>
      <c r="L38" s="7">
        <v>4</v>
      </c>
      <c r="M38" s="8">
        <v>0.62</v>
      </c>
      <c r="N38" s="7">
        <v>40</v>
      </c>
      <c r="O38" s="8">
        <v>6.22</v>
      </c>
    </row>
    <row r="39" spans="1:15" x14ac:dyDescent="0.25">
      <c r="A39" s="4" t="s">
        <v>103</v>
      </c>
      <c r="B39" s="31" t="s">
        <v>38</v>
      </c>
      <c r="C39" s="31"/>
      <c r="D39" s="7">
        <v>33</v>
      </c>
      <c r="E39" s="8">
        <v>6.38</v>
      </c>
      <c r="F39" s="7">
        <v>1</v>
      </c>
      <c r="G39" s="7">
        <v>0.19</v>
      </c>
      <c r="H39" s="7">
        <v>15</v>
      </c>
      <c r="I39" s="8">
        <v>2.9</v>
      </c>
      <c r="J39" s="7">
        <v>8</v>
      </c>
      <c r="K39" s="8">
        <v>1.55</v>
      </c>
      <c r="L39" s="7">
        <v>5</v>
      </c>
      <c r="M39" s="8">
        <v>0.97</v>
      </c>
      <c r="N39" s="7">
        <v>26</v>
      </c>
      <c r="O39" s="8">
        <v>5.03</v>
      </c>
    </row>
    <row r="40" spans="1:15" x14ac:dyDescent="0.25">
      <c r="A40" s="4" t="s">
        <v>104</v>
      </c>
      <c r="B40" s="31" t="s">
        <v>39</v>
      </c>
      <c r="C40" s="31"/>
      <c r="D40" s="7">
        <v>120</v>
      </c>
      <c r="E40" s="8">
        <v>8.98</v>
      </c>
      <c r="F40" s="7" t="s">
        <v>73</v>
      </c>
      <c r="G40" s="7" t="s">
        <v>73</v>
      </c>
      <c r="H40" s="7">
        <v>21</v>
      </c>
      <c r="I40" s="8">
        <v>1.57</v>
      </c>
      <c r="J40" s="7">
        <v>32</v>
      </c>
      <c r="K40" s="8">
        <v>2.39</v>
      </c>
      <c r="L40" s="7">
        <v>5</v>
      </c>
      <c r="M40" s="8">
        <v>0.37</v>
      </c>
      <c r="N40" s="7">
        <v>201</v>
      </c>
      <c r="O40" s="8">
        <v>15.03</v>
      </c>
    </row>
    <row r="41" spans="1:15" x14ac:dyDescent="0.25">
      <c r="A41" s="4" t="s">
        <v>105</v>
      </c>
      <c r="B41" s="31" t="s">
        <v>40</v>
      </c>
      <c r="C41" s="31"/>
      <c r="D41" s="7">
        <v>7</v>
      </c>
      <c r="E41" s="8">
        <v>1.72</v>
      </c>
      <c r="F41" s="7" t="s">
        <v>73</v>
      </c>
      <c r="G41" s="7" t="s">
        <v>73</v>
      </c>
      <c r="H41" s="7">
        <v>2</v>
      </c>
      <c r="I41" s="8">
        <v>0.49</v>
      </c>
      <c r="J41" s="7">
        <v>3</v>
      </c>
      <c r="K41" s="8">
        <v>0.74</v>
      </c>
      <c r="L41" s="7">
        <v>2</v>
      </c>
      <c r="M41" s="8">
        <v>0.49</v>
      </c>
      <c r="N41" s="7">
        <v>26</v>
      </c>
      <c r="O41" s="8">
        <v>6.38</v>
      </c>
    </row>
    <row r="42" spans="1:15" x14ac:dyDescent="0.25">
      <c r="A42" s="4" t="s">
        <v>106</v>
      </c>
      <c r="B42" s="31" t="s">
        <v>41</v>
      </c>
      <c r="C42" s="31"/>
      <c r="D42" s="7">
        <v>105</v>
      </c>
      <c r="E42" s="8">
        <v>13.96</v>
      </c>
      <c r="F42" s="7" t="s">
        <v>73</v>
      </c>
      <c r="G42" s="7" t="s">
        <v>73</v>
      </c>
      <c r="H42" s="7">
        <v>11</v>
      </c>
      <c r="I42" s="8">
        <v>1.46</v>
      </c>
      <c r="J42" s="7">
        <v>17</v>
      </c>
      <c r="K42" s="8">
        <v>2.2599999999999998</v>
      </c>
      <c r="L42" s="7">
        <v>4</v>
      </c>
      <c r="M42" s="8">
        <v>0.53</v>
      </c>
      <c r="N42" s="7">
        <v>41</v>
      </c>
      <c r="O42" s="8">
        <v>5.45</v>
      </c>
    </row>
    <row r="43" spans="1:15" x14ac:dyDescent="0.25">
      <c r="A43" s="4" t="s">
        <v>107</v>
      </c>
      <c r="B43" s="31" t="s">
        <v>42</v>
      </c>
      <c r="C43" s="31"/>
      <c r="D43" s="7">
        <v>25</v>
      </c>
      <c r="E43" s="8">
        <v>3.44</v>
      </c>
      <c r="F43" s="7" t="s">
        <v>73</v>
      </c>
      <c r="G43" s="7" t="s">
        <v>73</v>
      </c>
      <c r="H43" s="7">
        <v>2</v>
      </c>
      <c r="I43" s="8">
        <v>0.28000000000000003</v>
      </c>
      <c r="J43" s="7">
        <v>5</v>
      </c>
      <c r="K43" s="8">
        <v>0.69</v>
      </c>
      <c r="L43" s="7">
        <v>1</v>
      </c>
      <c r="M43" s="8">
        <v>0.14000000000000001</v>
      </c>
      <c r="N43" s="7">
        <v>32</v>
      </c>
      <c r="O43" s="8">
        <v>4.41</v>
      </c>
    </row>
    <row r="44" spans="1:15" x14ac:dyDescent="0.25">
      <c r="A44" s="4" t="s">
        <v>108</v>
      </c>
      <c r="B44" s="31" t="s">
        <v>43</v>
      </c>
      <c r="C44" s="31"/>
      <c r="D44" s="7">
        <v>19</v>
      </c>
      <c r="E44" s="8">
        <v>2.91</v>
      </c>
      <c r="F44" s="7">
        <v>1</v>
      </c>
      <c r="G44" s="7">
        <v>0.15</v>
      </c>
      <c r="H44" s="7">
        <v>5</v>
      </c>
      <c r="I44" s="8">
        <v>0.77</v>
      </c>
      <c r="J44" s="7">
        <v>6</v>
      </c>
      <c r="K44" s="8">
        <v>0.92</v>
      </c>
      <c r="L44" s="7">
        <v>5</v>
      </c>
      <c r="M44" s="8">
        <v>0.7</v>
      </c>
      <c r="N44" s="7">
        <v>67</v>
      </c>
      <c r="O44" s="8">
        <v>10.27</v>
      </c>
    </row>
    <row r="45" spans="1:15" x14ac:dyDescent="0.25">
      <c r="A45" s="4" t="s">
        <v>109</v>
      </c>
      <c r="B45" s="31" t="s">
        <v>44</v>
      </c>
      <c r="C45" s="31"/>
      <c r="D45" s="7">
        <v>42</v>
      </c>
      <c r="E45" s="8">
        <v>10.28</v>
      </c>
      <c r="F45" s="7" t="s">
        <v>73</v>
      </c>
      <c r="G45" s="7" t="s">
        <v>73</v>
      </c>
      <c r="H45" s="7">
        <v>7</v>
      </c>
      <c r="I45" s="8">
        <v>1.71</v>
      </c>
      <c r="J45" s="7">
        <v>3</v>
      </c>
      <c r="K45" s="8">
        <v>0.73</v>
      </c>
      <c r="L45" s="7" t="s">
        <v>73</v>
      </c>
      <c r="M45" s="8" t="s">
        <v>73</v>
      </c>
      <c r="N45" s="7">
        <v>14</v>
      </c>
      <c r="O45" s="8">
        <v>3.43</v>
      </c>
    </row>
    <row r="46" spans="1:15" x14ac:dyDescent="0.25">
      <c r="A46" s="4" t="s">
        <v>110</v>
      </c>
      <c r="B46" s="31" t="s">
        <v>45</v>
      </c>
      <c r="C46" s="31"/>
      <c r="D46" s="7">
        <v>25</v>
      </c>
      <c r="E46" s="8">
        <v>5.95</v>
      </c>
      <c r="F46" s="7" t="s">
        <v>73</v>
      </c>
      <c r="G46" s="7" t="s">
        <v>73</v>
      </c>
      <c r="H46" s="7">
        <v>3</v>
      </c>
      <c r="I46" s="8">
        <v>0.71</v>
      </c>
      <c r="J46" s="7">
        <v>3</v>
      </c>
      <c r="K46" s="8">
        <v>0.71</v>
      </c>
      <c r="L46" s="7" t="s">
        <v>73</v>
      </c>
      <c r="M46" s="8" t="s">
        <v>73</v>
      </c>
      <c r="N46" s="7">
        <v>29</v>
      </c>
      <c r="O46" s="8">
        <v>6.91</v>
      </c>
    </row>
    <row r="47" spans="1:15" x14ac:dyDescent="0.25">
      <c r="A47" s="4" t="s">
        <v>111</v>
      </c>
      <c r="B47" s="31" t="s">
        <v>46</v>
      </c>
      <c r="C47" s="31"/>
      <c r="D47" s="7">
        <v>94</v>
      </c>
      <c r="E47" s="8">
        <v>22.63</v>
      </c>
      <c r="F47" s="7" t="s">
        <v>73</v>
      </c>
      <c r="G47" s="7" t="s">
        <v>73</v>
      </c>
      <c r="H47" s="7">
        <v>3</v>
      </c>
      <c r="I47" s="8">
        <v>0.72</v>
      </c>
      <c r="J47" s="7" t="s">
        <v>73</v>
      </c>
      <c r="K47" s="8" t="s">
        <v>73</v>
      </c>
      <c r="L47" s="7" t="s">
        <v>73</v>
      </c>
      <c r="M47" s="8" t="s">
        <v>73</v>
      </c>
      <c r="N47" s="7">
        <v>69</v>
      </c>
      <c r="O47" s="8">
        <v>16.61</v>
      </c>
    </row>
    <row r="48" spans="1:15" x14ac:dyDescent="0.25">
      <c r="A48" s="4" t="s">
        <v>112</v>
      </c>
      <c r="B48" s="31" t="s">
        <v>47</v>
      </c>
      <c r="C48" s="31"/>
      <c r="D48" s="7">
        <v>23</v>
      </c>
      <c r="E48" s="8">
        <v>4.87</v>
      </c>
      <c r="F48" s="7">
        <v>1</v>
      </c>
      <c r="G48" s="7">
        <v>0.21</v>
      </c>
      <c r="H48" s="7">
        <v>1</v>
      </c>
      <c r="I48" s="8">
        <v>0.21</v>
      </c>
      <c r="J48" s="7">
        <v>4</v>
      </c>
      <c r="K48" s="8">
        <v>0.85</v>
      </c>
      <c r="L48" s="7">
        <v>3</v>
      </c>
      <c r="M48" s="8">
        <v>0.64</v>
      </c>
      <c r="N48" s="7">
        <v>28</v>
      </c>
      <c r="O48" s="8">
        <v>5.93</v>
      </c>
    </row>
    <row r="49" spans="1:15" x14ac:dyDescent="0.25">
      <c r="A49" s="4" t="s">
        <v>113</v>
      </c>
      <c r="B49" s="31" t="s">
        <v>48</v>
      </c>
      <c r="C49" s="31"/>
      <c r="D49" s="7">
        <v>283</v>
      </c>
      <c r="E49" s="8">
        <v>29.06</v>
      </c>
      <c r="F49" s="7">
        <v>1</v>
      </c>
      <c r="G49" s="8">
        <v>0.1</v>
      </c>
      <c r="H49" s="7">
        <v>92</v>
      </c>
      <c r="I49" s="8">
        <v>9.4499999999999993</v>
      </c>
      <c r="J49" s="7">
        <v>53</v>
      </c>
      <c r="K49" s="8">
        <v>5.44</v>
      </c>
      <c r="L49" s="7">
        <v>1</v>
      </c>
      <c r="M49" s="8">
        <v>0.1</v>
      </c>
      <c r="N49" s="7">
        <v>396</v>
      </c>
      <c r="O49" s="8">
        <v>40.67</v>
      </c>
    </row>
    <row r="50" spans="1:15" x14ac:dyDescent="0.25">
      <c r="A50" s="4" t="s">
        <v>114</v>
      </c>
      <c r="B50" s="31" t="s">
        <v>49</v>
      </c>
      <c r="C50" s="31"/>
      <c r="D50" s="7">
        <v>14</v>
      </c>
      <c r="E50" s="8">
        <v>2.33</v>
      </c>
      <c r="F50" s="7" t="s">
        <v>73</v>
      </c>
      <c r="G50" s="7" t="s">
        <v>73</v>
      </c>
      <c r="H50" s="7">
        <v>3</v>
      </c>
      <c r="I50" s="8">
        <v>0.5</v>
      </c>
      <c r="J50" s="7">
        <v>3</v>
      </c>
      <c r="K50" s="8">
        <v>0.5</v>
      </c>
      <c r="L50" s="7">
        <v>2</v>
      </c>
      <c r="M50" s="8">
        <v>0.33</v>
      </c>
      <c r="N50" s="7">
        <v>32</v>
      </c>
      <c r="O50" s="8">
        <v>5.33</v>
      </c>
    </row>
    <row r="51" spans="1:15" x14ac:dyDescent="0.25">
      <c r="A51" s="4" t="s">
        <v>115</v>
      </c>
      <c r="B51" s="31" t="s">
        <v>50</v>
      </c>
      <c r="C51" s="31"/>
      <c r="D51" s="7">
        <v>7</v>
      </c>
      <c r="E51" s="8">
        <v>1.04</v>
      </c>
      <c r="F51" s="7" t="s">
        <v>73</v>
      </c>
      <c r="G51" s="7" t="s">
        <v>73</v>
      </c>
      <c r="H51" s="7">
        <v>6</v>
      </c>
      <c r="I51" s="8">
        <v>0.89</v>
      </c>
      <c r="J51" s="7">
        <v>1</v>
      </c>
      <c r="K51" s="8">
        <v>0.15</v>
      </c>
      <c r="L51" s="7">
        <v>12</v>
      </c>
      <c r="M51" s="8">
        <v>1.79</v>
      </c>
      <c r="N51" s="7">
        <v>35</v>
      </c>
      <c r="O51" s="8">
        <v>5.21</v>
      </c>
    </row>
    <row r="52" spans="1:15" x14ac:dyDescent="0.25">
      <c r="A52" s="4" t="s">
        <v>116</v>
      </c>
      <c r="B52" s="31" t="s">
        <v>51</v>
      </c>
      <c r="C52" s="31"/>
      <c r="D52" s="7">
        <v>76</v>
      </c>
      <c r="E52" s="8">
        <v>11.51</v>
      </c>
      <c r="F52" s="7" t="s">
        <v>73</v>
      </c>
      <c r="G52" s="7" t="s">
        <v>73</v>
      </c>
      <c r="H52" s="7">
        <v>5</v>
      </c>
      <c r="I52" s="8">
        <v>0.76</v>
      </c>
      <c r="J52" s="7">
        <v>2</v>
      </c>
      <c r="K52" s="8">
        <v>0.3</v>
      </c>
      <c r="L52" s="7">
        <v>1</v>
      </c>
      <c r="M52" s="8">
        <v>0.15</v>
      </c>
      <c r="N52" s="7">
        <v>66</v>
      </c>
      <c r="O52" s="8">
        <v>10</v>
      </c>
    </row>
    <row r="53" spans="1:15" x14ac:dyDescent="0.25">
      <c r="A53" s="4" t="s">
        <v>117</v>
      </c>
      <c r="B53" s="31" t="s">
        <v>52</v>
      </c>
      <c r="C53" s="31"/>
      <c r="D53" s="7">
        <v>128</v>
      </c>
      <c r="E53" s="8">
        <v>17.28</v>
      </c>
      <c r="F53" s="7" t="s">
        <v>73</v>
      </c>
      <c r="G53" s="7" t="s">
        <v>73</v>
      </c>
      <c r="H53" s="7">
        <v>5</v>
      </c>
      <c r="I53" s="8">
        <v>0.67</v>
      </c>
      <c r="J53" s="7">
        <v>10</v>
      </c>
      <c r="K53" s="8">
        <v>1.35</v>
      </c>
      <c r="L53" s="7" t="s">
        <v>73</v>
      </c>
      <c r="M53" s="8" t="s">
        <v>73</v>
      </c>
      <c r="N53" s="7">
        <v>140</v>
      </c>
      <c r="O53" s="8">
        <v>18.899999999999999</v>
      </c>
    </row>
    <row r="54" spans="1:15" x14ac:dyDescent="0.25">
      <c r="A54" s="4" t="s">
        <v>118</v>
      </c>
      <c r="B54" s="31" t="s">
        <v>53</v>
      </c>
      <c r="C54" s="31"/>
      <c r="D54" s="7">
        <v>31</v>
      </c>
      <c r="E54" s="8">
        <v>7.22</v>
      </c>
      <c r="F54" s="7" t="s">
        <v>73</v>
      </c>
      <c r="G54" s="7" t="s">
        <v>73</v>
      </c>
      <c r="H54" s="7">
        <v>11</v>
      </c>
      <c r="I54" s="8">
        <v>2.56</v>
      </c>
      <c r="J54" s="7">
        <v>2</v>
      </c>
      <c r="K54" s="8">
        <v>0.47</v>
      </c>
      <c r="L54" s="7">
        <v>1</v>
      </c>
      <c r="M54" s="8">
        <v>0.23</v>
      </c>
      <c r="N54" s="7">
        <v>44</v>
      </c>
      <c r="O54" s="8">
        <v>10.24</v>
      </c>
    </row>
    <row r="55" spans="1:15" x14ac:dyDescent="0.25">
      <c r="A55" s="4" t="s">
        <v>119</v>
      </c>
      <c r="B55" s="31" t="s">
        <v>54</v>
      </c>
      <c r="C55" s="31"/>
      <c r="D55" s="7">
        <v>210</v>
      </c>
      <c r="E55" s="8">
        <v>18.59</v>
      </c>
      <c r="F55" s="7" t="s">
        <v>73</v>
      </c>
      <c r="G55" s="7" t="s">
        <v>73</v>
      </c>
      <c r="H55" s="7">
        <v>38</v>
      </c>
      <c r="I55" s="8">
        <v>3.36</v>
      </c>
      <c r="J55" s="7">
        <v>31</v>
      </c>
      <c r="K55" s="8">
        <v>2.74</v>
      </c>
      <c r="L55" s="7">
        <v>20</v>
      </c>
      <c r="M55" s="8">
        <v>1.77</v>
      </c>
      <c r="N55" s="7">
        <v>286</v>
      </c>
      <c r="O55" s="8">
        <v>25.32</v>
      </c>
    </row>
    <row r="56" spans="1:15" x14ac:dyDescent="0.25">
      <c r="A56" s="4" t="s">
        <v>120</v>
      </c>
      <c r="B56" s="31" t="s">
        <v>55</v>
      </c>
      <c r="C56" s="31"/>
      <c r="D56" s="7">
        <v>23</v>
      </c>
      <c r="E56" s="8">
        <v>4.6900000000000004</v>
      </c>
      <c r="F56" s="7" t="s">
        <v>73</v>
      </c>
      <c r="G56" s="7" t="s">
        <v>73</v>
      </c>
      <c r="H56" s="7">
        <v>1</v>
      </c>
      <c r="I56" s="8">
        <v>0.2</v>
      </c>
      <c r="J56" s="7">
        <v>3</v>
      </c>
      <c r="K56" s="8">
        <v>0.61</v>
      </c>
      <c r="L56" s="7">
        <v>2</v>
      </c>
      <c r="M56" s="8">
        <v>0.41</v>
      </c>
      <c r="N56" s="7">
        <v>34</v>
      </c>
      <c r="O56" s="8">
        <v>6.93</v>
      </c>
    </row>
    <row r="57" spans="1:15" x14ac:dyDescent="0.25">
      <c r="A57" s="4" t="s">
        <v>121</v>
      </c>
      <c r="B57" s="31" t="s">
        <v>56</v>
      </c>
      <c r="C57" s="31"/>
      <c r="D57" s="7">
        <v>69</v>
      </c>
      <c r="E57" s="8">
        <v>10.44</v>
      </c>
      <c r="F57" s="7" t="s">
        <v>73</v>
      </c>
      <c r="G57" s="7" t="s">
        <v>73</v>
      </c>
      <c r="H57" s="7">
        <v>5</v>
      </c>
      <c r="I57" s="8">
        <v>0.76</v>
      </c>
      <c r="J57" s="7">
        <v>11</v>
      </c>
      <c r="K57" s="8">
        <v>1.66</v>
      </c>
      <c r="L57" s="7">
        <v>3</v>
      </c>
      <c r="M57" s="8">
        <v>0.45</v>
      </c>
      <c r="N57" s="7">
        <v>90</v>
      </c>
      <c r="O57" s="8">
        <v>13.61</v>
      </c>
    </row>
    <row r="58" spans="1:15" x14ac:dyDescent="0.25">
      <c r="D58" t="str">
        <f>IF(ISNUMBER(D8),IF(D8=SUM(D9:D57),"p","f"),"-")</f>
        <v>p</v>
      </c>
      <c r="F58" t="str">
        <f>IF(ISNUMBER(F8),IF(F8=SUM(F9:F57),"p","f"),"-")</f>
        <v>p</v>
      </c>
      <c r="H58" t="str">
        <f>IF(ISNUMBER(H8),IF(H8=SUM(H9:H57),"p","f"),"-")</f>
        <v>p</v>
      </c>
      <c r="J58" t="str">
        <f>IF(ISNUMBER(J8),IF(J8=SUM(J9:J57),"p","f"),"-")</f>
        <v>p</v>
      </c>
      <c r="L58" t="str">
        <f>IF(ISNUMBER(L8),IF(L8=SUM(L9:L57),"p","f"),"-")</f>
        <v>p</v>
      </c>
      <c r="N58" t="str">
        <f>IF(ISNUMBER(N8),IF(N8=SUM(N9:N57),"p","f"),"-")</f>
        <v>p</v>
      </c>
    </row>
  </sheetData>
  <mergeCells count="60">
    <mergeCell ref="A1:O1"/>
    <mergeCell ref="A3:O3"/>
    <mergeCell ref="A5:A6"/>
    <mergeCell ref="B5:C6"/>
    <mergeCell ref="D5:E5"/>
    <mergeCell ref="F5:G5"/>
    <mergeCell ref="H5:I5"/>
    <mergeCell ref="J5:K5"/>
    <mergeCell ref="L5:M5"/>
    <mergeCell ref="N5:O5"/>
    <mergeCell ref="A8:B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1" zoomScaleNormal="81" workbookViewId="0">
      <selection activeCell="M20" sqref="M20"/>
    </sheetView>
  </sheetViews>
  <sheetFormatPr defaultRowHeight="15" x14ac:dyDescent="0.25"/>
  <cols>
    <col min="1" max="1" width="26.28515625" customWidth="1"/>
    <col min="2" max="2" width="9.140625" customWidth="1"/>
    <col min="3" max="3" width="9.7109375" customWidth="1"/>
    <col min="4" max="25" width="9.140625" customWidth="1"/>
    <col min="26" max="26" width="9.7109375" customWidth="1"/>
    <col min="27" max="1025" width="9.140625" customWidth="1"/>
  </cols>
  <sheetData>
    <row r="1" spans="1:27" x14ac:dyDescent="0.25">
      <c r="A1" s="24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3" spans="1:27" x14ac:dyDescent="0.25">
      <c r="A3" t="s">
        <v>123</v>
      </c>
    </row>
    <row r="5" spans="1:27" x14ac:dyDescent="0.25">
      <c r="A5" s="31" t="s">
        <v>124</v>
      </c>
      <c r="B5" s="31" t="s">
        <v>125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126</v>
      </c>
    </row>
    <row r="6" spans="1:27" x14ac:dyDescent="0.25">
      <c r="A6" s="31"/>
      <c r="B6" s="4" t="s">
        <v>127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 t="s">
        <v>128</v>
      </c>
      <c r="I6" s="4" t="s">
        <v>129</v>
      </c>
      <c r="J6" s="4" t="s">
        <v>130</v>
      </c>
      <c r="K6" s="4" t="s">
        <v>131</v>
      </c>
      <c r="L6" s="4" t="s">
        <v>132</v>
      </c>
      <c r="M6" s="4" t="s">
        <v>133</v>
      </c>
      <c r="N6" s="4" t="s">
        <v>134</v>
      </c>
      <c r="O6" s="4" t="s">
        <v>135</v>
      </c>
      <c r="P6" s="4" t="s">
        <v>136</v>
      </c>
      <c r="Q6" s="4" t="s">
        <v>137</v>
      </c>
      <c r="R6" s="4" t="s">
        <v>138</v>
      </c>
      <c r="S6" s="4" t="s">
        <v>139</v>
      </c>
      <c r="T6" s="4" t="s">
        <v>140</v>
      </c>
      <c r="U6" s="4" t="s">
        <v>141</v>
      </c>
      <c r="V6" s="4" t="s">
        <v>142</v>
      </c>
      <c r="W6" s="4" t="s">
        <v>143</v>
      </c>
      <c r="X6" s="4" t="s">
        <v>144</v>
      </c>
      <c r="Y6" s="31"/>
      <c r="Z6" t="s">
        <v>145</v>
      </c>
      <c r="AA6" t="s">
        <v>146</v>
      </c>
    </row>
    <row r="7" spans="1:27" ht="30" x14ac:dyDescent="0.25">
      <c r="A7" s="9" t="s">
        <v>147</v>
      </c>
      <c r="B7" s="4" t="s">
        <v>73</v>
      </c>
      <c r="C7" s="4" t="s">
        <v>73</v>
      </c>
      <c r="D7" s="4" t="s">
        <v>73</v>
      </c>
      <c r="E7" s="4" t="s">
        <v>73</v>
      </c>
      <c r="F7" s="4" t="s">
        <v>73</v>
      </c>
      <c r="G7" s="4" t="s">
        <v>73</v>
      </c>
      <c r="H7" s="4" t="s">
        <v>73</v>
      </c>
      <c r="I7" s="4" t="s">
        <v>73</v>
      </c>
      <c r="J7" s="4" t="s">
        <v>73</v>
      </c>
      <c r="K7" s="4" t="s">
        <v>73</v>
      </c>
      <c r="L7" s="4" t="s">
        <v>73</v>
      </c>
      <c r="M7" s="4" t="s">
        <v>73</v>
      </c>
      <c r="N7" s="4" t="s">
        <v>73</v>
      </c>
      <c r="O7" s="4" t="s">
        <v>73</v>
      </c>
      <c r="P7" s="4" t="s">
        <v>73</v>
      </c>
      <c r="Q7" s="4" t="s">
        <v>73</v>
      </c>
      <c r="R7" s="4" t="s">
        <v>73</v>
      </c>
      <c r="S7" s="4" t="s">
        <v>73</v>
      </c>
      <c r="T7" s="4" t="s">
        <v>73</v>
      </c>
      <c r="U7" s="4" t="s">
        <v>73</v>
      </c>
      <c r="V7" s="4" t="s">
        <v>73</v>
      </c>
      <c r="W7" s="4" t="s">
        <v>73</v>
      </c>
      <c r="X7" s="4" t="s">
        <v>73</v>
      </c>
      <c r="Y7" s="4" t="s">
        <v>73</v>
      </c>
      <c r="Z7" t="str">
        <f t="shared" ref="Z7:Z50" si="0">IF(ISNUMBER(B7),IF(B7=SUM(C7:G7),"p","f"),"-")</f>
        <v>-</v>
      </c>
      <c r="AA7" t="str">
        <f t="shared" ref="AA7:AA50" si="1">IF(ISNUMBER(Y7),IF(Y7=SUM(C7:X7),"p","f"),"-")</f>
        <v>-</v>
      </c>
    </row>
    <row r="8" spans="1:27" x14ac:dyDescent="0.25">
      <c r="A8" s="4" t="s">
        <v>148</v>
      </c>
      <c r="B8" s="4">
        <v>2</v>
      </c>
      <c r="C8" s="4">
        <v>2</v>
      </c>
      <c r="D8" s="4" t="s">
        <v>73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 s="4" t="s">
        <v>73</v>
      </c>
      <c r="R8" s="4" t="s">
        <v>73</v>
      </c>
      <c r="S8" s="4" t="s">
        <v>73</v>
      </c>
      <c r="T8" s="4">
        <v>1</v>
      </c>
      <c r="U8" s="4">
        <v>2</v>
      </c>
      <c r="V8" s="4">
        <v>1</v>
      </c>
      <c r="W8" s="4" t="s">
        <v>73</v>
      </c>
      <c r="X8" s="4" t="s">
        <v>73</v>
      </c>
      <c r="Y8" s="4">
        <v>6</v>
      </c>
      <c r="Z8" t="str">
        <f t="shared" si="0"/>
        <v>p</v>
      </c>
      <c r="AA8" t="str">
        <f t="shared" si="1"/>
        <v>p</v>
      </c>
    </row>
    <row r="9" spans="1:27" ht="30" x14ac:dyDescent="0.25">
      <c r="A9" s="9" t="s">
        <v>149</v>
      </c>
      <c r="B9" s="4" t="s">
        <v>73</v>
      </c>
      <c r="C9" s="4" t="s">
        <v>73</v>
      </c>
      <c r="D9" s="4" t="s">
        <v>73</v>
      </c>
      <c r="E9" s="4" t="s">
        <v>73</v>
      </c>
      <c r="F9" s="4" t="s">
        <v>73</v>
      </c>
      <c r="G9" s="4" t="s">
        <v>73</v>
      </c>
      <c r="H9" s="4" t="s">
        <v>73</v>
      </c>
      <c r="I9" s="4" t="s">
        <v>73</v>
      </c>
      <c r="J9" s="4" t="s">
        <v>73</v>
      </c>
      <c r="K9" s="4" t="s">
        <v>73</v>
      </c>
      <c r="L9" s="4" t="s">
        <v>73</v>
      </c>
      <c r="M9" s="4" t="s">
        <v>73</v>
      </c>
      <c r="N9" s="4" t="s">
        <v>73</v>
      </c>
      <c r="O9" s="4" t="s">
        <v>73</v>
      </c>
      <c r="P9" s="4" t="s">
        <v>73</v>
      </c>
      <c r="Q9" s="4" t="s">
        <v>73</v>
      </c>
      <c r="R9" s="4">
        <v>1</v>
      </c>
      <c r="S9" s="4" t="s">
        <v>73</v>
      </c>
      <c r="T9" s="4" t="s">
        <v>73</v>
      </c>
      <c r="U9" s="4" t="s">
        <v>73</v>
      </c>
      <c r="V9" s="4" t="s">
        <v>73</v>
      </c>
      <c r="W9" s="4" t="s">
        <v>73</v>
      </c>
      <c r="X9" s="4" t="s">
        <v>73</v>
      </c>
      <c r="Y9" s="4">
        <v>1</v>
      </c>
      <c r="Z9" t="str">
        <f t="shared" si="0"/>
        <v>-</v>
      </c>
      <c r="AA9" t="str">
        <f t="shared" si="1"/>
        <v>p</v>
      </c>
    </row>
    <row r="10" spans="1:27" ht="30" x14ac:dyDescent="0.25">
      <c r="A10" s="9" t="s">
        <v>150</v>
      </c>
      <c r="B10" s="4" t="s">
        <v>73</v>
      </c>
      <c r="C10" s="4" t="s">
        <v>73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>
        <v>1</v>
      </c>
      <c r="K10" s="4" t="s">
        <v>73</v>
      </c>
      <c r="L10" s="4" t="s">
        <v>73</v>
      </c>
      <c r="M10" s="4" t="s">
        <v>73</v>
      </c>
      <c r="N10" s="4" t="s">
        <v>73</v>
      </c>
      <c r="O10" s="4">
        <v>1</v>
      </c>
      <c r="P10" s="4" t="s">
        <v>73</v>
      </c>
      <c r="Q10" s="4" t="s">
        <v>73</v>
      </c>
      <c r="R10" s="4" t="s">
        <v>73</v>
      </c>
      <c r="S10" s="4" t="s">
        <v>73</v>
      </c>
      <c r="T10" s="4">
        <v>1</v>
      </c>
      <c r="U10" s="4" t="s">
        <v>73</v>
      </c>
      <c r="V10" s="4" t="s">
        <v>73</v>
      </c>
      <c r="W10" s="4" t="s">
        <v>73</v>
      </c>
      <c r="X10" s="4" t="s">
        <v>73</v>
      </c>
      <c r="Y10" s="4">
        <v>3</v>
      </c>
      <c r="Z10" t="str">
        <f t="shared" si="0"/>
        <v>-</v>
      </c>
      <c r="AA10" t="str">
        <f t="shared" si="1"/>
        <v>p</v>
      </c>
    </row>
    <row r="11" spans="1:27" ht="30" x14ac:dyDescent="0.25">
      <c r="A11" s="9" t="s">
        <v>151</v>
      </c>
      <c r="B11" s="4">
        <v>25</v>
      </c>
      <c r="C11" s="4">
        <v>22</v>
      </c>
      <c r="D11" s="4">
        <v>3</v>
      </c>
      <c r="E11" s="4" t="s">
        <v>73</v>
      </c>
      <c r="F11" s="4" t="s">
        <v>73</v>
      </c>
      <c r="G11" s="4" t="s">
        <v>73</v>
      </c>
      <c r="H11" s="4" t="s">
        <v>73</v>
      </c>
      <c r="I11" s="4" t="s">
        <v>73</v>
      </c>
      <c r="J11" s="4" t="s">
        <v>73</v>
      </c>
      <c r="K11" s="4" t="s">
        <v>73</v>
      </c>
      <c r="L11" s="4" t="s">
        <v>73</v>
      </c>
      <c r="M11" s="4" t="s">
        <v>73</v>
      </c>
      <c r="N11" s="4" t="s">
        <v>73</v>
      </c>
      <c r="O11" s="4">
        <v>1</v>
      </c>
      <c r="P11" s="4" t="s">
        <v>73</v>
      </c>
      <c r="Q11" s="4" t="s">
        <v>73</v>
      </c>
      <c r="R11" s="4" t="s">
        <v>73</v>
      </c>
      <c r="S11" s="4" t="s">
        <v>73</v>
      </c>
      <c r="T11" s="4" t="s">
        <v>73</v>
      </c>
      <c r="U11" s="4" t="s">
        <v>73</v>
      </c>
      <c r="V11" s="4">
        <v>2</v>
      </c>
      <c r="W11" s="4" t="s">
        <v>73</v>
      </c>
      <c r="X11" s="4" t="s">
        <v>73</v>
      </c>
      <c r="Y11" s="4">
        <v>28</v>
      </c>
      <c r="Z11" t="str">
        <f t="shared" si="0"/>
        <v>p</v>
      </c>
      <c r="AA11" t="str">
        <f t="shared" si="1"/>
        <v>p</v>
      </c>
    </row>
    <row r="12" spans="1:27" ht="30" x14ac:dyDescent="0.25">
      <c r="A12" s="9" t="s">
        <v>152</v>
      </c>
      <c r="B12" s="4" t="s">
        <v>73</v>
      </c>
      <c r="C12" s="4" t="s">
        <v>73</v>
      </c>
      <c r="D12" s="4" t="s">
        <v>73</v>
      </c>
      <c r="E12" s="4" t="s">
        <v>73</v>
      </c>
      <c r="F12" s="4" t="s">
        <v>73</v>
      </c>
      <c r="G12" s="4" t="s">
        <v>73</v>
      </c>
      <c r="H12" s="4" t="s">
        <v>73</v>
      </c>
      <c r="I12" s="4" t="s">
        <v>73</v>
      </c>
      <c r="J12" s="4">
        <v>1</v>
      </c>
      <c r="K12" s="4">
        <v>4</v>
      </c>
      <c r="L12" s="4">
        <v>6</v>
      </c>
      <c r="M12" s="4">
        <v>32</v>
      </c>
      <c r="N12" s="4">
        <v>45</v>
      </c>
      <c r="O12" s="4">
        <v>93</v>
      </c>
      <c r="P12" s="4">
        <v>87</v>
      </c>
      <c r="Q12" s="4">
        <v>105</v>
      </c>
      <c r="R12" s="4">
        <v>124</v>
      </c>
      <c r="S12" s="4">
        <v>162</v>
      </c>
      <c r="T12" s="4">
        <v>136</v>
      </c>
      <c r="U12" s="4">
        <v>90</v>
      </c>
      <c r="V12" s="4">
        <v>103</v>
      </c>
      <c r="W12" s="4">
        <v>47</v>
      </c>
      <c r="X12" s="4">
        <v>25</v>
      </c>
      <c r="Y12" s="4">
        <v>1060</v>
      </c>
      <c r="Z12" t="str">
        <f t="shared" si="0"/>
        <v>-</v>
      </c>
      <c r="AA12" t="str">
        <f t="shared" si="1"/>
        <v>p</v>
      </c>
    </row>
    <row r="13" spans="1:27" ht="30" x14ac:dyDescent="0.25">
      <c r="A13" s="9" t="s">
        <v>153</v>
      </c>
      <c r="B13" s="4">
        <v>1</v>
      </c>
      <c r="C13" s="4" t="s">
        <v>73</v>
      </c>
      <c r="D13" s="4">
        <v>1</v>
      </c>
      <c r="E13" s="4" t="s">
        <v>73</v>
      </c>
      <c r="F13" s="4" t="s">
        <v>73</v>
      </c>
      <c r="G13" s="4" t="s">
        <v>73</v>
      </c>
      <c r="H13" s="4" t="s">
        <v>73</v>
      </c>
      <c r="I13" s="4">
        <v>1</v>
      </c>
      <c r="J13" s="4" t="s">
        <v>73</v>
      </c>
      <c r="K13" s="4" t="s">
        <v>73</v>
      </c>
      <c r="L13" s="4" t="s">
        <v>73</v>
      </c>
      <c r="M13" s="4">
        <v>2</v>
      </c>
      <c r="N13" s="4">
        <v>1</v>
      </c>
      <c r="O13" s="4">
        <v>3</v>
      </c>
      <c r="P13" s="4">
        <v>3</v>
      </c>
      <c r="Q13" s="4">
        <v>4</v>
      </c>
      <c r="R13" s="4">
        <v>1</v>
      </c>
      <c r="S13" s="4">
        <v>3</v>
      </c>
      <c r="T13" s="4">
        <v>3</v>
      </c>
      <c r="U13" s="4">
        <v>2</v>
      </c>
      <c r="V13" s="4">
        <v>1</v>
      </c>
      <c r="W13" s="4">
        <v>2</v>
      </c>
      <c r="X13" s="4">
        <v>1</v>
      </c>
      <c r="Y13" s="4">
        <v>28</v>
      </c>
      <c r="Z13" t="str">
        <f t="shared" si="0"/>
        <v>p</v>
      </c>
      <c r="AA13" t="str">
        <f t="shared" si="1"/>
        <v>p</v>
      </c>
    </row>
    <row r="14" spans="1:27" x14ac:dyDescent="0.25">
      <c r="A14" s="9" t="s">
        <v>154</v>
      </c>
      <c r="B14" s="4" t="s">
        <v>73</v>
      </c>
      <c r="C14" s="4" t="s">
        <v>73</v>
      </c>
      <c r="D14" s="4" t="s">
        <v>73</v>
      </c>
      <c r="E14" s="4" t="s">
        <v>73</v>
      </c>
      <c r="F14" s="4" t="s">
        <v>73</v>
      </c>
      <c r="G14" s="4" t="s">
        <v>73</v>
      </c>
      <c r="H14" s="4" t="s">
        <v>73</v>
      </c>
      <c r="I14" s="4" t="s">
        <v>73</v>
      </c>
      <c r="J14" s="4" t="s">
        <v>73</v>
      </c>
      <c r="K14" s="4" t="s">
        <v>73</v>
      </c>
      <c r="L14" s="4" t="s">
        <v>73</v>
      </c>
      <c r="M14" s="4" t="s">
        <v>73</v>
      </c>
      <c r="N14" s="4" t="s">
        <v>73</v>
      </c>
      <c r="O14" s="4" t="s">
        <v>73</v>
      </c>
      <c r="P14" s="4" t="s">
        <v>73</v>
      </c>
      <c r="Q14" s="4" t="s">
        <v>73</v>
      </c>
      <c r="R14" s="4" t="s">
        <v>73</v>
      </c>
      <c r="S14" s="4" t="s">
        <v>73</v>
      </c>
      <c r="T14" s="4" t="s">
        <v>73</v>
      </c>
      <c r="U14" s="4" t="s">
        <v>73</v>
      </c>
      <c r="V14" s="4" t="s">
        <v>73</v>
      </c>
      <c r="W14" s="4" t="s">
        <v>73</v>
      </c>
      <c r="X14" s="4" t="s">
        <v>73</v>
      </c>
      <c r="Y14" s="4" t="s">
        <v>73</v>
      </c>
      <c r="Z14" t="str">
        <f t="shared" si="0"/>
        <v>-</v>
      </c>
      <c r="AA14" t="str">
        <f t="shared" si="1"/>
        <v>-</v>
      </c>
    </row>
    <row r="15" spans="1:27" x14ac:dyDescent="0.25">
      <c r="A15" s="9" t="s">
        <v>155</v>
      </c>
      <c r="B15" s="4" t="s">
        <v>73</v>
      </c>
      <c r="C15" s="4" t="s">
        <v>73</v>
      </c>
      <c r="D15" s="4" t="s">
        <v>73</v>
      </c>
      <c r="E15" s="4" t="s">
        <v>73</v>
      </c>
      <c r="F15" s="4" t="s">
        <v>73</v>
      </c>
      <c r="G15" s="4" t="s">
        <v>73</v>
      </c>
      <c r="H15" s="4" t="s">
        <v>73</v>
      </c>
      <c r="I15" s="4" t="s">
        <v>73</v>
      </c>
      <c r="J15" s="4" t="s">
        <v>73</v>
      </c>
      <c r="K15" s="4" t="s">
        <v>73</v>
      </c>
      <c r="L15" s="4" t="s">
        <v>73</v>
      </c>
      <c r="M15" s="4" t="s">
        <v>73</v>
      </c>
      <c r="N15" s="4" t="s">
        <v>73</v>
      </c>
      <c r="O15" s="4" t="s">
        <v>73</v>
      </c>
      <c r="P15" s="4" t="s">
        <v>73</v>
      </c>
      <c r="Q15" s="4" t="s">
        <v>73</v>
      </c>
      <c r="R15" s="4" t="s">
        <v>73</v>
      </c>
      <c r="S15" s="4" t="s">
        <v>73</v>
      </c>
      <c r="T15" s="4" t="s">
        <v>73</v>
      </c>
      <c r="U15" s="4" t="s">
        <v>73</v>
      </c>
      <c r="V15" s="4" t="s">
        <v>73</v>
      </c>
      <c r="W15" s="4" t="s">
        <v>73</v>
      </c>
      <c r="X15" s="4" t="s">
        <v>73</v>
      </c>
      <c r="Y15" s="4" t="s">
        <v>73</v>
      </c>
      <c r="Z15" t="str">
        <f t="shared" si="0"/>
        <v>-</v>
      </c>
      <c r="AA15" t="str">
        <f t="shared" si="1"/>
        <v>-</v>
      </c>
    </row>
    <row r="16" spans="1:27" x14ac:dyDescent="0.25">
      <c r="A16" s="9" t="s">
        <v>156</v>
      </c>
      <c r="B16" s="4" t="s">
        <v>73</v>
      </c>
      <c r="C16" s="4" t="s">
        <v>73</v>
      </c>
      <c r="D16" s="4" t="s">
        <v>73</v>
      </c>
      <c r="E16" s="4" t="s">
        <v>73</v>
      </c>
      <c r="F16" s="4" t="s">
        <v>73</v>
      </c>
      <c r="G16" s="4" t="s">
        <v>73</v>
      </c>
      <c r="H16" s="4" t="s">
        <v>73</v>
      </c>
      <c r="I16" s="4" t="s">
        <v>73</v>
      </c>
      <c r="J16" s="4" t="s">
        <v>73</v>
      </c>
      <c r="K16" s="4" t="s">
        <v>73</v>
      </c>
      <c r="L16" s="4" t="s">
        <v>73</v>
      </c>
      <c r="M16" s="4" t="s">
        <v>73</v>
      </c>
      <c r="N16" s="4" t="s">
        <v>73</v>
      </c>
      <c r="O16" s="4" t="s">
        <v>73</v>
      </c>
      <c r="P16" s="4" t="s">
        <v>73</v>
      </c>
      <c r="Q16" s="4" t="s">
        <v>73</v>
      </c>
      <c r="R16" s="4" t="s">
        <v>73</v>
      </c>
      <c r="S16" s="4" t="s">
        <v>73</v>
      </c>
      <c r="T16" s="4" t="s">
        <v>73</v>
      </c>
      <c r="U16" s="4" t="s">
        <v>73</v>
      </c>
      <c r="V16" s="4" t="s">
        <v>73</v>
      </c>
      <c r="W16" s="4" t="s">
        <v>73</v>
      </c>
      <c r="X16" s="4" t="s">
        <v>73</v>
      </c>
      <c r="Y16" s="4" t="s">
        <v>73</v>
      </c>
      <c r="Z16" t="str">
        <f t="shared" si="0"/>
        <v>-</v>
      </c>
      <c r="AA16" t="str">
        <f t="shared" si="1"/>
        <v>-</v>
      </c>
    </row>
    <row r="17" spans="1:27" ht="30" x14ac:dyDescent="0.25">
      <c r="A17" s="9" t="s">
        <v>157</v>
      </c>
      <c r="B17" s="4" t="s">
        <v>73</v>
      </c>
      <c r="C17" s="4" t="s">
        <v>73</v>
      </c>
      <c r="D17" s="4" t="s">
        <v>73</v>
      </c>
      <c r="E17" s="4" t="s">
        <v>73</v>
      </c>
      <c r="F17" s="4" t="s">
        <v>73</v>
      </c>
      <c r="G17" s="4" t="s">
        <v>73</v>
      </c>
      <c r="H17" s="4" t="s">
        <v>73</v>
      </c>
      <c r="I17" s="4" t="s">
        <v>73</v>
      </c>
      <c r="J17" s="4" t="s">
        <v>73</v>
      </c>
      <c r="K17" s="4" t="s">
        <v>73</v>
      </c>
      <c r="L17" s="4" t="s">
        <v>73</v>
      </c>
      <c r="M17" s="4" t="s">
        <v>73</v>
      </c>
      <c r="N17" s="4" t="s">
        <v>73</v>
      </c>
      <c r="O17" s="4" t="s">
        <v>73</v>
      </c>
      <c r="P17" s="4" t="s">
        <v>73</v>
      </c>
      <c r="Q17" s="4" t="s">
        <v>73</v>
      </c>
      <c r="R17" s="4" t="s">
        <v>73</v>
      </c>
      <c r="S17" s="4" t="s">
        <v>73</v>
      </c>
      <c r="T17" s="4" t="s">
        <v>73</v>
      </c>
      <c r="U17" s="4" t="s">
        <v>73</v>
      </c>
      <c r="V17" s="4" t="s">
        <v>73</v>
      </c>
      <c r="W17" s="4" t="s">
        <v>73</v>
      </c>
      <c r="X17" s="4" t="s">
        <v>73</v>
      </c>
      <c r="Y17" s="4" t="s">
        <v>73</v>
      </c>
      <c r="Z17" t="str">
        <f t="shared" si="0"/>
        <v>-</v>
      </c>
      <c r="AA17" t="str">
        <f t="shared" si="1"/>
        <v>-</v>
      </c>
    </row>
    <row r="18" spans="1:27" x14ac:dyDescent="0.25">
      <c r="A18" s="9" t="s">
        <v>158</v>
      </c>
      <c r="B18" s="4" t="s">
        <v>73</v>
      </c>
      <c r="C18" s="4" t="s">
        <v>73</v>
      </c>
      <c r="D18" s="4" t="s">
        <v>73</v>
      </c>
      <c r="E18" s="4" t="s">
        <v>73</v>
      </c>
      <c r="F18" s="4" t="s">
        <v>73</v>
      </c>
      <c r="G18" s="4" t="s">
        <v>73</v>
      </c>
      <c r="H18" s="4" t="s">
        <v>73</v>
      </c>
      <c r="I18" s="4" t="s">
        <v>73</v>
      </c>
      <c r="J18" s="4" t="s">
        <v>73</v>
      </c>
      <c r="K18" s="4" t="s">
        <v>73</v>
      </c>
      <c r="L18" s="4" t="s">
        <v>73</v>
      </c>
      <c r="M18" s="4" t="s">
        <v>73</v>
      </c>
      <c r="N18" s="4" t="s">
        <v>73</v>
      </c>
      <c r="O18" s="4" t="s">
        <v>73</v>
      </c>
      <c r="P18" s="4" t="s">
        <v>73</v>
      </c>
      <c r="Q18" s="4" t="s">
        <v>73</v>
      </c>
      <c r="R18" s="4" t="s">
        <v>73</v>
      </c>
      <c r="S18" s="4" t="s">
        <v>73</v>
      </c>
      <c r="T18" s="4" t="s">
        <v>73</v>
      </c>
      <c r="U18" s="4" t="s">
        <v>73</v>
      </c>
      <c r="V18" s="4" t="s">
        <v>73</v>
      </c>
      <c r="W18" s="4" t="s">
        <v>73</v>
      </c>
      <c r="X18" s="4" t="s">
        <v>73</v>
      </c>
      <c r="Y18" s="4" t="s">
        <v>73</v>
      </c>
      <c r="Z18" t="str">
        <f t="shared" si="0"/>
        <v>-</v>
      </c>
      <c r="AA18" t="str">
        <f t="shared" si="1"/>
        <v>-</v>
      </c>
    </row>
    <row r="19" spans="1:27" ht="30" x14ac:dyDescent="0.25">
      <c r="A19" s="9" t="s">
        <v>159</v>
      </c>
      <c r="B19" s="4" t="s">
        <v>73</v>
      </c>
      <c r="C19" s="4" t="s">
        <v>73</v>
      </c>
      <c r="D19" s="4" t="s">
        <v>73</v>
      </c>
      <c r="E19" s="4" t="s">
        <v>73</v>
      </c>
      <c r="F19" s="4" t="s">
        <v>73</v>
      </c>
      <c r="G19" s="4" t="s">
        <v>73</v>
      </c>
      <c r="H19" s="4" t="s">
        <v>73</v>
      </c>
      <c r="I19" s="4" t="s">
        <v>73</v>
      </c>
      <c r="J19" s="4" t="s">
        <v>73</v>
      </c>
      <c r="K19" s="4" t="s">
        <v>73</v>
      </c>
      <c r="L19" s="4" t="s">
        <v>73</v>
      </c>
      <c r="M19" s="4" t="s">
        <v>73</v>
      </c>
      <c r="N19" s="4">
        <v>1</v>
      </c>
      <c r="O19" s="4" t="s">
        <v>73</v>
      </c>
      <c r="P19" s="4" t="s">
        <v>73</v>
      </c>
      <c r="Q19" s="4" t="s">
        <v>73</v>
      </c>
      <c r="R19" s="4" t="s">
        <v>73</v>
      </c>
      <c r="S19" s="4" t="s">
        <v>73</v>
      </c>
      <c r="T19" s="4" t="s">
        <v>73</v>
      </c>
      <c r="U19" s="4" t="s">
        <v>73</v>
      </c>
      <c r="V19" s="4" t="s">
        <v>73</v>
      </c>
      <c r="W19" s="4" t="s">
        <v>73</v>
      </c>
      <c r="X19" s="4" t="s">
        <v>73</v>
      </c>
      <c r="Y19" s="4">
        <v>1</v>
      </c>
      <c r="Z19" t="str">
        <f t="shared" si="0"/>
        <v>-</v>
      </c>
      <c r="AA19" t="str">
        <f t="shared" si="1"/>
        <v>p</v>
      </c>
    </row>
    <row r="20" spans="1:27" x14ac:dyDescent="0.25">
      <c r="A20" s="9" t="s">
        <v>160</v>
      </c>
      <c r="B20" s="4" t="s">
        <v>73</v>
      </c>
      <c r="C20" s="4" t="s">
        <v>73</v>
      </c>
      <c r="D20" s="4" t="s">
        <v>73</v>
      </c>
      <c r="E20" s="4" t="s">
        <v>73</v>
      </c>
      <c r="F20" s="4" t="s">
        <v>73</v>
      </c>
      <c r="G20" s="4" t="s">
        <v>73</v>
      </c>
      <c r="H20" s="4" t="s">
        <v>73</v>
      </c>
      <c r="I20" s="4" t="s">
        <v>73</v>
      </c>
      <c r="J20" s="4" t="s">
        <v>73</v>
      </c>
      <c r="K20" s="4" t="s">
        <v>73</v>
      </c>
      <c r="L20" s="4" t="s">
        <v>73</v>
      </c>
      <c r="M20" s="4" t="s">
        <v>73</v>
      </c>
      <c r="N20" s="4" t="s">
        <v>73</v>
      </c>
      <c r="O20" s="4">
        <v>1</v>
      </c>
      <c r="P20" s="4" t="s">
        <v>73</v>
      </c>
      <c r="Q20" s="4" t="s">
        <v>73</v>
      </c>
      <c r="R20" s="4" t="s">
        <v>73</v>
      </c>
      <c r="S20" s="4" t="s">
        <v>73</v>
      </c>
      <c r="T20" s="4">
        <v>1</v>
      </c>
      <c r="U20" s="4" t="s">
        <v>73</v>
      </c>
      <c r="V20" s="4">
        <v>1</v>
      </c>
      <c r="W20" s="4">
        <v>1</v>
      </c>
      <c r="X20" s="4" t="s">
        <v>73</v>
      </c>
      <c r="Y20" s="4">
        <v>4</v>
      </c>
      <c r="Z20" t="str">
        <f t="shared" si="0"/>
        <v>-</v>
      </c>
      <c r="AA20" t="str">
        <f t="shared" si="1"/>
        <v>p</v>
      </c>
    </row>
    <row r="21" spans="1:27" ht="30" x14ac:dyDescent="0.25">
      <c r="A21" s="9" t="s">
        <v>161</v>
      </c>
      <c r="B21" s="4">
        <v>26</v>
      </c>
      <c r="C21" s="4">
        <v>19</v>
      </c>
      <c r="D21" s="4">
        <v>6</v>
      </c>
      <c r="E21" s="4" t="s">
        <v>73</v>
      </c>
      <c r="F21" s="4">
        <v>1</v>
      </c>
      <c r="G21" s="4" t="s">
        <v>73</v>
      </c>
      <c r="H21" s="4">
        <v>1</v>
      </c>
      <c r="I21" s="4" t="s">
        <v>73</v>
      </c>
      <c r="J21" s="4">
        <v>1</v>
      </c>
      <c r="K21" s="4" t="s">
        <v>73</v>
      </c>
      <c r="L21" s="4" t="s">
        <v>73</v>
      </c>
      <c r="M21" s="4">
        <v>1</v>
      </c>
      <c r="N21" s="4" t="s">
        <v>73</v>
      </c>
      <c r="O21" s="4" t="s">
        <v>73</v>
      </c>
      <c r="P21" s="4">
        <v>1</v>
      </c>
      <c r="Q21" s="4" t="s">
        <v>73</v>
      </c>
      <c r="R21" s="4">
        <v>2</v>
      </c>
      <c r="S21" s="4" t="s">
        <v>73</v>
      </c>
      <c r="T21" s="4">
        <v>1</v>
      </c>
      <c r="U21" s="4" t="s">
        <v>73</v>
      </c>
      <c r="V21" s="4" t="s">
        <v>73</v>
      </c>
      <c r="W21" s="4" t="s">
        <v>73</v>
      </c>
      <c r="X21" s="4" t="s">
        <v>73</v>
      </c>
      <c r="Y21" s="4">
        <v>33</v>
      </c>
      <c r="Z21" t="str">
        <f t="shared" si="0"/>
        <v>p</v>
      </c>
      <c r="AA21" t="str">
        <f t="shared" si="1"/>
        <v>p</v>
      </c>
    </row>
    <row r="22" spans="1:27" x14ac:dyDescent="0.25">
      <c r="A22" s="9" t="s">
        <v>162</v>
      </c>
      <c r="B22" s="4" t="s">
        <v>73</v>
      </c>
      <c r="C22" s="4" t="s">
        <v>73</v>
      </c>
      <c r="D22" s="4" t="s">
        <v>73</v>
      </c>
      <c r="E22" s="4" t="s">
        <v>73</v>
      </c>
      <c r="F22" s="4" t="s">
        <v>73</v>
      </c>
      <c r="G22" s="4" t="s">
        <v>73</v>
      </c>
      <c r="H22" s="4" t="s">
        <v>73</v>
      </c>
      <c r="I22" s="4" t="s">
        <v>73</v>
      </c>
      <c r="J22" s="4" t="s">
        <v>73</v>
      </c>
      <c r="K22" s="4" t="s">
        <v>73</v>
      </c>
      <c r="L22" s="4" t="s">
        <v>73</v>
      </c>
      <c r="M22" s="4" t="s">
        <v>73</v>
      </c>
      <c r="N22" s="4" t="s">
        <v>73</v>
      </c>
      <c r="O22" s="4" t="s">
        <v>73</v>
      </c>
      <c r="P22" s="4" t="s">
        <v>73</v>
      </c>
      <c r="Q22" s="4" t="s">
        <v>73</v>
      </c>
      <c r="R22" s="4">
        <v>1</v>
      </c>
      <c r="S22" s="4">
        <v>2</v>
      </c>
      <c r="T22" s="4">
        <v>2</v>
      </c>
      <c r="U22" s="4" t="s">
        <v>73</v>
      </c>
      <c r="V22" s="4">
        <v>1</v>
      </c>
      <c r="W22" s="4" t="s">
        <v>73</v>
      </c>
      <c r="X22" s="4" t="s">
        <v>73</v>
      </c>
      <c r="Y22" s="4">
        <v>6</v>
      </c>
      <c r="Z22" t="str">
        <f t="shared" si="0"/>
        <v>-</v>
      </c>
      <c r="AA22" t="str">
        <f t="shared" si="1"/>
        <v>p</v>
      </c>
    </row>
    <row r="23" spans="1:27" ht="30" x14ac:dyDescent="0.25">
      <c r="A23" s="9" t="s">
        <v>163</v>
      </c>
      <c r="B23" s="4" t="s">
        <v>73</v>
      </c>
      <c r="C23" s="4" t="s">
        <v>73</v>
      </c>
      <c r="D23" s="4" t="s">
        <v>73</v>
      </c>
      <c r="E23" s="4" t="s">
        <v>73</v>
      </c>
      <c r="F23" s="4" t="s">
        <v>73</v>
      </c>
      <c r="G23" s="4" t="s">
        <v>73</v>
      </c>
      <c r="H23" s="4" t="s">
        <v>73</v>
      </c>
      <c r="I23" s="4" t="s">
        <v>73</v>
      </c>
      <c r="J23" s="4" t="s">
        <v>73</v>
      </c>
      <c r="K23" s="4" t="s">
        <v>73</v>
      </c>
      <c r="L23" s="4">
        <v>1</v>
      </c>
      <c r="M23" s="4" t="s">
        <v>73</v>
      </c>
      <c r="N23" s="4" t="s">
        <v>73</v>
      </c>
      <c r="O23" s="4" t="s">
        <v>73</v>
      </c>
      <c r="P23" s="4" t="s">
        <v>73</v>
      </c>
      <c r="Q23" s="4" t="s">
        <v>73</v>
      </c>
      <c r="R23" s="4" t="s">
        <v>73</v>
      </c>
      <c r="S23" s="4">
        <v>4</v>
      </c>
      <c r="T23" s="4">
        <v>1</v>
      </c>
      <c r="U23" s="4">
        <v>1</v>
      </c>
      <c r="V23" s="4" t="s">
        <v>73</v>
      </c>
      <c r="W23" s="4" t="s">
        <v>73</v>
      </c>
      <c r="X23" s="4" t="s">
        <v>73</v>
      </c>
      <c r="Y23" s="4">
        <v>7</v>
      </c>
      <c r="Z23" t="str">
        <f t="shared" si="0"/>
        <v>-</v>
      </c>
      <c r="AA23" t="str">
        <f t="shared" si="1"/>
        <v>p</v>
      </c>
    </row>
    <row r="24" spans="1:27" ht="30" x14ac:dyDescent="0.25">
      <c r="A24" s="9" t="s">
        <v>164</v>
      </c>
      <c r="B24" s="4" t="s">
        <v>73</v>
      </c>
      <c r="C24" s="4" t="s">
        <v>73</v>
      </c>
      <c r="D24" s="4" t="s">
        <v>73</v>
      </c>
      <c r="E24" s="4" t="s">
        <v>73</v>
      </c>
      <c r="F24" s="4" t="s">
        <v>73</v>
      </c>
      <c r="G24" s="4" t="s">
        <v>73</v>
      </c>
      <c r="H24" s="4" t="s">
        <v>73</v>
      </c>
      <c r="I24" s="4" t="s">
        <v>73</v>
      </c>
      <c r="J24" s="4" t="s">
        <v>73</v>
      </c>
      <c r="K24" s="4" t="s">
        <v>73</v>
      </c>
      <c r="L24" s="4" t="s">
        <v>73</v>
      </c>
      <c r="M24" s="4" t="s">
        <v>73</v>
      </c>
      <c r="N24" s="4" t="s">
        <v>73</v>
      </c>
      <c r="O24" s="4" t="s">
        <v>73</v>
      </c>
      <c r="P24" s="4" t="s">
        <v>73</v>
      </c>
      <c r="Q24" s="4" t="s">
        <v>73</v>
      </c>
      <c r="R24" s="4" t="s">
        <v>73</v>
      </c>
      <c r="S24" s="4" t="s">
        <v>73</v>
      </c>
      <c r="T24" s="4" t="s">
        <v>73</v>
      </c>
      <c r="U24" s="4" t="s">
        <v>73</v>
      </c>
      <c r="V24" s="4" t="s">
        <v>73</v>
      </c>
      <c r="W24" s="4" t="s">
        <v>73</v>
      </c>
      <c r="X24" s="4" t="s">
        <v>73</v>
      </c>
      <c r="Y24" s="4" t="s">
        <v>73</v>
      </c>
      <c r="Z24" t="str">
        <f t="shared" si="0"/>
        <v>-</v>
      </c>
      <c r="AA24" t="str">
        <f t="shared" si="1"/>
        <v>-</v>
      </c>
    </row>
    <row r="25" spans="1:27" ht="45" x14ac:dyDescent="0.25">
      <c r="A25" s="9" t="s">
        <v>165</v>
      </c>
      <c r="B25" s="4" t="s">
        <v>73</v>
      </c>
      <c r="C25" s="4" t="s">
        <v>73</v>
      </c>
      <c r="D25" s="4" t="s">
        <v>73</v>
      </c>
      <c r="E25" s="4" t="s">
        <v>73</v>
      </c>
      <c r="F25" s="4" t="s">
        <v>73</v>
      </c>
      <c r="G25" s="4" t="s">
        <v>73</v>
      </c>
      <c r="H25" s="4" t="s">
        <v>73</v>
      </c>
      <c r="I25" s="4" t="s">
        <v>73</v>
      </c>
      <c r="J25" s="4">
        <v>1</v>
      </c>
      <c r="K25" s="4" t="s">
        <v>73</v>
      </c>
      <c r="L25" s="4" t="s">
        <v>73</v>
      </c>
      <c r="M25" s="4" t="s">
        <v>73</v>
      </c>
      <c r="N25" s="4" t="s">
        <v>73</v>
      </c>
      <c r="O25" s="4">
        <v>1</v>
      </c>
      <c r="P25" s="4" t="s">
        <v>73</v>
      </c>
      <c r="Q25" s="4" t="s">
        <v>73</v>
      </c>
      <c r="R25" s="4" t="s">
        <v>73</v>
      </c>
      <c r="S25" s="4" t="s">
        <v>73</v>
      </c>
      <c r="T25" s="4">
        <v>1</v>
      </c>
      <c r="U25" s="4" t="s">
        <v>73</v>
      </c>
      <c r="V25" s="4" t="s">
        <v>73</v>
      </c>
      <c r="W25" s="4" t="s">
        <v>73</v>
      </c>
      <c r="X25" s="4" t="s">
        <v>73</v>
      </c>
      <c r="Y25" s="4">
        <v>3</v>
      </c>
      <c r="Z25" t="str">
        <f t="shared" si="0"/>
        <v>-</v>
      </c>
      <c r="AA25" t="str">
        <f t="shared" si="1"/>
        <v>p</v>
      </c>
    </row>
    <row r="26" spans="1:27" ht="30" x14ac:dyDescent="0.25">
      <c r="A26" s="9" t="s">
        <v>166</v>
      </c>
      <c r="B26" s="4">
        <v>1</v>
      </c>
      <c r="C26" s="4" t="s">
        <v>73</v>
      </c>
      <c r="D26" s="4">
        <v>1</v>
      </c>
      <c r="E26" s="4" t="s">
        <v>73</v>
      </c>
      <c r="F26" s="4" t="s">
        <v>73</v>
      </c>
      <c r="G26" s="4" t="s">
        <v>73</v>
      </c>
      <c r="H26" s="4" t="s">
        <v>73</v>
      </c>
      <c r="I26" s="4">
        <v>1</v>
      </c>
      <c r="J26" s="4">
        <v>1</v>
      </c>
      <c r="K26" s="4">
        <v>1</v>
      </c>
      <c r="L26" s="4" t="s">
        <v>73</v>
      </c>
      <c r="M26" s="4" t="s">
        <v>73</v>
      </c>
      <c r="N26" s="4" t="s">
        <v>73</v>
      </c>
      <c r="O26" s="4">
        <v>1</v>
      </c>
      <c r="P26" s="4" t="s">
        <v>73</v>
      </c>
      <c r="Q26" s="4">
        <v>1</v>
      </c>
      <c r="R26" s="4">
        <v>1</v>
      </c>
      <c r="S26" s="4" t="s">
        <v>73</v>
      </c>
      <c r="T26" s="4" t="s">
        <v>73</v>
      </c>
      <c r="U26" s="4" t="s">
        <v>73</v>
      </c>
      <c r="V26" s="4">
        <v>1</v>
      </c>
      <c r="W26" s="4" t="s">
        <v>73</v>
      </c>
      <c r="X26" s="4" t="s">
        <v>73</v>
      </c>
      <c r="Y26" s="4">
        <v>8</v>
      </c>
      <c r="Z26" t="str">
        <f t="shared" si="0"/>
        <v>p</v>
      </c>
      <c r="AA26" t="str">
        <f t="shared" si="1"/>
        <v>p</v>
      </c>
    </row>
    <row r="27" spans="1:27" x14ac:dyDescent="0.25">
      <c r="A27" s="9" t="s">
        <v>167</v>
      </c>
      <c r="B27" s="4">
        <v>1</v>
      </c>
      <c r="C27" s="4">
        <v>1</v>
      </c>
      <c r="D27" s="4" t="s">
        <v>73</v>
      </c>
      <c r="E27" s="4" t="s">
        <v>73</v>
      </c>
      <c r="F27" s="4" t="s">
        <v>73</v>
      </c>
      <c r="G27" s="4" t="s">
        <v>73</v>
      </c>
      <c r="H27" s="4" t="s">
        <v>73</v>
      </c>
      <c r="I27" s="4">
        <v>1</v>
      </c>
      <c r="J27" s="4" t="s">
        <v>73</v>
      </c>
      <c r="K27" s="4" t="s">
        <v>73</v>
      </c>
      <c r="L27" s="4" t="s">
        <v>73</v>
      </c>
      <c r="M27" s="4" t="s">
        <v>73</v>
      </c>
      <c r="N27" s="4" t="s">
        <v>73</v>
      </c>
      <c r="O27" s="4" t="s">
        <v>73</v>
      </c>
      <c r="P27" s="4" t="s">
        <v>73</v>
      </c>
      <c r="Q27" s="4" t="s">
        <v>73</v>
      </c>
      <c r="R27" s="4" t="s">
        <v>73</v>
      </c>
      <c r="S27" s="4" t="s">
        <v>73</v>
      </c>
      <c r="T27" s="4" t="s">
        <v>73</v>
      </c>
      <c r="U27" s="4" t="s">
        <v>73</v>
      </c>
      <c r="V27" s="4" t="s">
        <v>73</v>
      </c>
      <c r="W27" s="4" t="s">
        <v>73</v>
      </c>
      <c r="X27" s="4" t="s">
        <v>73</v>
      </c>
      <c r="Y27" s="4">
        <v>2</v>
      </c>
      <c r="Z27" t="str">
        <f t="shared" si="0"/>
        <v>p</v>
      </c>
      <c r="AA27" t="str">
        <f t="shared" si="1"/>
        <v>p</v>
      </c>
    </row>
    <row r="28" spans="1:27" x14ac:dyDescent="0.25">
      <c r="A28" s="9" t="s">
        <v>168</v>
      </c>
      <c r="B28" s="4" t="s">
        <v>73</v>
      </c>
      <c r="C28" s="4" t="s">
        <v>73</v>
      </c>
      <c r="D28" s="4" t="s">
        <v>73</v>
      </c>
      <c r="E28" s="4" t="s">
        <v>73</v>
      </c>
      <c r="F28" s="4" t="s">
        <v>73</v>
      </c>
      <c r="G28" s="4" t="s">
        <v>73</v>
      </c>
      <c r="H28" s="4" t="s">
        <v>73</v>
      </c>
      <c r="I28" s="4" t="s">
        <v>73</v>
      </c>
      <c r="J28" s="4" t="s">
        <v>73</v>
      </c>
      <c r="K28" s="4" t="s">
        <v>73</v>
      </c>
      <c r="L28" s="4" t="s">
        <v>73</v>
      </c>
      <c r="M28" s="4" t="s">
        <v>73</v>
      </c>
      <c r="N28" s="4" t="s">
        <v>73</v>
      </c>
      <c r="O28" s="4" t="s">
        <v>73</v>
      </c>
      <c r="P28" s="4" t="s">
        <v>73</v>
      </c>
      <c r="Q28" s="4" t="s">
        <v>73</v>
      </c>
      <c r="R28" s="4" t="s">
        <v>73</v>
      </c>
      <c r="S28" s="4" t="s">
        <v>73</v>
      </c>
      <c r="T28" s="4" t="s">
        <v>73</v>
      </c>
      <c r="U28" s="4" t="s">
        <v>73</v>
      </c>
      <c r="V28" s="4">
        <v>1</v>
      </c>
      <c r="W28" s="4" t="s">
        <v>73</v>
      </c>
      <c r="X28" s="4" t="s">
        <v>73</v>
      </c>
      <c r="Y28" s="4">
        <v>1</v>
      </c>
      <c r="Z28" t="str">
        <f t="shared" si="0"/>
        <v>-</v>
      </c>
      <c r="AA28" t="str">
        <f t="shared" si="1"/>
        <v>p</v>
      </c>
    </row>
    <row r="29" spans="1:27" x14ac:dyDescent="0.25">
      <c r="A29" s="9" t="s">
        <v>169</v>
      </c>
      <c r="B29" s="4" t="s">
        <v>73</v>
      </c>
      <c r="C29" s="4" t="s">
        <v>73</v>
      </c>
      <c r="D29" s="4" t="s">
        <v>73</v>
      </c>
      <c r="E29" s="4" t="s">
        <v>73</v>
      </c>
      <c r="F29" s="4" t="s">
        <v>73</v>
      </c>
      <c r="G29" s="4" t="s">
        <v>73</v>
      </c>
      <c r="H29" s="4" t="s">
        <v>73</v>
      </c>
      <c r="I29" s="4" t="s">
        <v>73</v>
      </c>
      <c r="J29" s="4" t="s">
        <v>73</v>
      </c>
      <c r="K29" s="4" t="s">
        <v>73</v>
      </c>
      <c r="L29" s="4" t="s">
        <v>73</v>
      </c>
      <c r="M29" s="4" t="s">
        <v>73</v>
      </c>
      <c r="N29" s="4" t="s">
        <v>73</v>
      </c>
      <c r="O29" s="4" t="s">
        <v>73</v>
      </c>
      <c r="P29" s="4" t="s">
        <v>73</v>
      </c>
      <c r="Q29" s="4" t="s">
        <v>73</v>
      </c>
      <c r="R29" s="4" t="s">
        <v>73</v>
      </c>
      <c r="S29" s="4" t="s">
        <v>73</v>
      </c>
      <c r="T29" s="4" t="s">
        <v>73</v>
      </c>
      <c r="U29" s="4" t="s">
        <v>73</v>
      </c>
      <c r="V29" s="4" t="s">
        <v>73</v>
      </c>
      <c r="W29" s="4" t="s">
        <v>73</v>
      </c>
      <c r="X29" s="4" t="s">
        <v>73</v>
      </c>
      <c r="Y29" s="4" t="s">
        <v>73</v>
      </c>
      <c r="Z29" t="str">
        <f t="shared" si="0"/>
        <v>-</v>
      </c>
      <c r="AA29" t="str">
        <f t="shared" si="1"/>
        <v>-</v>
      </c>
    </row>
    <row r="30" spans="1:27" x14ac:dyDescent="0.25">
      <c r="A30" s="9" t="s">
        <v>170</v>
      </c>
      <c r="B30" s="4" t="s">
        <v>73</v>
      </c>
      <c r="C30" s="4" t="s">
        <v>73</v>
      </c>
      <c r="D30" s="4" t="s">
        <v>73</v>
      </c>
      <c r="E30" s="4" t="s">
        <v>73</v>
      </c>
      <c r="F30" s="4" t="s">
        <v>73</v>
      </c>
      <c r="G30" s="4" t="s">
        <v>73</v>
      </c>
      <c r="H30" s="4" t="s">
        <v>73</v>
      </c>
      <c r="I30" s="4" t="s">
        <v>73</v>
      </c>
      <c r="J30" s="4" t="s">
        <v>73</v>
      </c>
      <c r="K30" s="4" t="s">
        <v>73</v>
      </c>
      <c r="L30" s="4" t="s">
        <v>73</v>
      </c>
      <c r="M30" s="4" t="s">
        <v>73</v>
      </c>
      <c r="N30" s="4" t="s">
        <v>73</v>
      </c>
      <c r="O30" s="4" t="s">
        <v>73</v>
      </c>
      <c r="P30" s="4" t="s">
        <v>73</v>
      </c>
      <c r="Q30" s="4" t="s">
        <v>73</v>
      </c>
      <c r="R30" s="4" t="s">
        <v>73</v>
      </c>
      <c r="S30" s="4" t="s">
        <v>73</v>
      </c>
      <c r="T30" s="4" t="s">
        <v>73</v>
      </c>
      <c r="U30" s="4" t="s">
        <v>73</v>
      </c>
      <c r="V30" s="4" t="s">
        <v>73</v>
      </c>
      <c r="W30" s="4" t="s">
        <v>73</v>
      </c>
      <c r="X30" s="4" t="s">
        <v>73</v>
      </c>
      <c r="Y30" s="4" t="s">
        <v>73</v>
      </c>
      <c r="Z30" t="str">
        <f t="shared" si="0"/>
        <v>-</v>
      </c>
      <c r="AA30" t="str">
        <f t="shared" si="1"/>
        <v>-</v>
      </c>
    </row>
    <row r="31" spans="1:27" x14ac:dyDescent="0.25">
      <c r="A31" s="9" t="s">
        <v>171</v>
      </c>
      <c r="B31" s="4" t="s">
        <v>73</v>
      </c>
      <c r="C31" s="4" t="s">
        <v>73</v>
      </c>
      <c r="D31" s="4" t="s">
        <v>73</v>
      </c>
      <c r="E31" s="4" t="s">
        <v>73</v>
      </c>
      <c r="F31" s="4" t="s">
        <v>73</v>
      </c>
      <c r="G31" s="4" t="s">
        <v>73</v>
      </c>
      <c r="H31" s="4" t="s">
        <v>73</v>
      </c>
      <c r="I31" s="4">
        <v>1</v>
      </c>
      <c r="J31" s="4" t="s">
        <v>73</v>
      </c>
      <c r="K31" s="4" t="s">
        <v>73</v>
      </c>
      <c r="L31" s="4" t="s">
        <v>73</v>
      </c>
      <c r="M31" s="4" t="s">
        <v>73</v>
      </c>
      <c r="N31" s="4" t="s">
        <v>73</v>
      </c>
      <c r="O31" s="4" t="s">
        <v>73</v>
      </c>
      <c r="P31" s="4" t="s">
        <v>73</v>
      </c>
      <c r="Q31" s="4" t="s">
        <v>73</v>
      </c>
      <c r="R31" s="4" t="s">
        <v>73</v>
      </c>
      <c r="S31" s="4" t="s">
        <v>73</v>
      </c>
      <c r="T31" s="4" t="s">
        <v>73</v>
      </c>
      <c r="U31" s="4" t="s">
        <v>73</v>
      </c>
      <c r="V31" s="4" t="s">
        <v>73</v>
      </c>
      <c r="W31" s="4" t="s">
        <v>73</v>
      </c>
      <c r="X31" s="4" t="s">
        <v>73</v>
      </c>
      <c r="Y31" s="4">
        <v>1</v>
      </c>
      <c r="Z31" t="str">
        <f t="shared" si="0"/>
        <v>-</v>
      </c>
      <c r="AA31" t="str">
        <f t="shared" si="1"/>
        <v>p</v>
      </c>
    </row>
    <row r="32" spans="1:27" ht="30" x14ac:dyDescent="0.25">
      <c r="A32" s="9" t="s">
        <v>172</v>
      </c>
      <c r="B32" s="4" t="s">
        <v>73</v>
      </c>
      <c r="C32" s="4" t="s">
        <v>73</v>
      </c>
      <c r="D32" s="4" t="s">
        <v>73</v>
      </c>
      <c r="E32" s="4" t="s">
        <v>73</v>
      </c>
      <c r="F32" s="4" t="s">
        <v>73</v>
      </c>
      <c r="G32" s="4" t="s">
        <v>73</v>
      </c>
      <c r="H32" s="4" t="s">
        <v>73</v>
      </c>
      <c r="I32" s="4" t="s">
        <v>73</v>
      </c>
      <c r="J32" s="4" t="s">
        <v>73</v>
      </c>
      <c r="K32" s="4" t="s">
        <v>73</v>
      </c>
      <c r="L32" s="4" t="s">
        <v>73</v>
      </c>
      <c r="M32" s="4" t="s">
        <v>73</v>
      </c>
      <c r="N32" s="4" t="s">
        <v>73</v>
      </c>
      <c r="O32" s="4" t="s">
        <v>73</v>
      </c>
      <c r="P32" s="4" t="s">
        <v>73</v>
      </c>
      <c r="Q32" s="4" t="s">
        <v>73</v>
      </c>
      <c r="R32" s="4" t="s">
        <v>73</v>
      </c>
      <c r="S32" s="4" t="s">
        <v>73</v>
      </c>
      <c r="T32" s="4" t="s">
        <v>73</v>
      </c>
      <c r="U32" s="4" t="s">
        <v>73</v>
      </c>
      <c r="V32" s="4" t="s">
        <v>73</v>
      </c>
      <c r="W32" s="4" t="s">
        <v>73</v>
      </c>
      <c r="X32" s="4" t="s">
        <v>73</v>
      </c>
      <c r="Y32" s="4" t="s">
        <v>73</v>
      </c>
      <c r="Z32" t="str">
        <f t="shared" si="0"/>
        <v>-</v>
      </c>
      <c r="AA32" t="str">
        <f t="shared" si="1"/>
        <v>-</v>
      </c>
    </row>
    <row r="33" spans="1:27" ht="30" x14ac:dyDescent="0.25">
      <c r="A33" s="9" t="s">
        <v>173</v>
      </c>
      <c r="B33" s="4">
        <v>3</v>
      </c>
      <c r="C33" s="4">
        <v>3</v>
      </c>
      <c r="D33" s="4" t="s">
        <v>73</v>
      </c>
      <c r="E33" s="4" t="s">
        <v>73</v>
      </c>
      <c r="F33" s="4" t="s">
        <v>73</v>
      </c>
      <c r="G33" s="4" t="s">
        <v>73</v>
      </c>
      <c r="H33" s="4">
        <v>3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5</v>
      </c>
      <c r="O33" s="4">
        <v>6</v>
      </c>
      <c r="P33" s="4">
        <v>5</v>
      </c>
      <c r="Q33" s="4">
        <v>8</v>
      </c>
      <c r="R33" s="4">
        <v>18</v>
      </c>
      <c r="S33" s="4">
        <v>23</v>
      </c>
      <c r="T33" s="4">
        <v>29</v>
      </c>
      <c r="U33" s="4">
        <v>29</v>
      </c>
      <c r="V33" s="4">
        <v>25</v>
      </c>
      <c r="W33" s="4">
        <v>14</v>
      </c>
      <c r="X33" s="4">
        <v>3</v>
      </c>
      <c r="Y33" s="4">
        <v>176</v>
      </c>
      <c r="Z33" t="str">
        <f t="shared" si="0"/>
        <v>p</v>
      </c>
      <c r="AA33" t="str">
        <f t="shared" si="1"/>
        <v>p</v>
      </c>
    </row>
    <row r="34" spans="1:27" ht="30" x14ac:dyDescent="0.25">
      <c r="A34" s="9" t="s">
        <v>174</v>
      </c>
      <c r="B34" s="4" t="s">
        <v>73</v>
      </c>
      <c r="C34" s="4" t="s">
        <v>73</v>
      </c>
      <c r="D34" s="4" t="s">
        <v>73</v>
      </c>
      <c r="E34" s="4" t="s">
        <v>73</v>
      </c>
      <c r="F34" s="4" t="s">
        <v>73</v>
      </c>
      <c r="G34" s="4" t="s">
        <v>73</v>
      </c>
      <c r="H34" s="4" t="s">
        <v>73</v>
      </c>
      <c r="I34" s="4" t="s">
        <v>73</v>
      </c>
      <c r="J34" s="4" t="s">
        <v>73</v>
      </c>
      <c r="K34" s="4" t="s">
        <v>73</v>
      </c>
      <c r="L34" s="4" t="s">
        <v>73</v>
      </c>
      <c r="M34" s="4" t="s">
        <v>73</v>
      </c>
      <c r="N34" s="4" t="s">
        <v>73</v>
      </c>
      <c r="O34" s="4" t="s">
        <v>73</v>
      </c>
      <c r="P34" s="4" t="s">
        <v>73</v>
      </c>
      <c r="Q34" s="4" t="s">
        <v>73</v>
      </c>
      <c r="R34" s="4" t="s">
        <v>73</v>
      </c>
      <c r="S34" s="4" t="s">
        <v>73</v>
      </c>
      <c r="T34" s="4" t="s">
        <v>73</v>
      </c>
      <c r="U34" s="4" t="s">
        <v>73</v>
      </c>
      <c r="V34" s="4" t="s">
        <v>73</v>
      </c>
      <c r="W34" s="4" t="s">
        <v>73</v>
      </c>
      <c r="X34" s="4" t="s">
        <v>73</v>
      </c>
      <c r="Y34" s="4" t="s">
        <v>73</v>
      </c>
      <c r="Z34" t="str">
        <f t="shared" si="0"/>
        <v>-</v>
      </c>
      <c r="AA34" t="str">
        <f t="shared" si="1"/>
        <v>-</v>
      </c>
    </row>
    <row r="35" spans="1:27" ht="30" x14ac:dyDescent="0.25">
      <c r="A35" s="9" t="s">
        <v>175</v>
      </c>
      <c r="B35" s="4" t="s">
        <v>73</v>
      </c>
      <c r="C35" s="4" t="s">
        <v>73</v>
      </c>
      <c r="D35" s="4" t="s">
        <v>73</v>
      </c>
      <c r="E35" s="4" t="s">
        <v>73</v>
      </c>
      <c r="F35" s="4" t="s">
        <v>73</v>
      </c>
      <c r="G35" s="4" t="s">
        <v>73</v>
      </c>
      <c r="H35" s="4" t="s">
        <v>73</v>
      </c>
      <c r="I35" s="4" t="s">
        <v>73</v>
      </c>
      <c r="J35" s="4" t="s">
        <v>73</v>
      </c>
      <c r="K35" s="4" t="s">
        <v>73</v>
      </c>
      <c r="L35" s="4" t="s">
        <v>73</v>
      </c>
      <c r="M35" s="4" t="s">
        <v>73</v>
      </c>
      <c r="N35" s="4" t="s">
        <v>73</v>
      </c>
      <c r="O35" s="4" t="s">
        <v>73</v>
      </c>
      <c r="P35" s="4" t="s">
        <v>73</v>
      </c>
      <c r="Q35" s="4" t="s">
        <v>73</v>
      </c>
      <c r="R35" s="4" t="s">
        <v>73</v>
      </c>
      <c r="S35" s="4" t="s">
        <v>73</v>
      </c>
      <c r="T35" s="4" t="s">
        <v>73</v>
      </c>
      <c r="U35" s="4" t="s">
        <v>73</v>
      </c>
      <c r="V35" s="4" t="s">
        <v>73</v>
      </c>
      <c r="W35" s="4" t="s">
        <v>73</v>
      </c>
      <c r="X35" s="4" t="s">
        <v>73</v>
      </c>
      <c r="Y35" s="4" t="s">
        <v>73</v>
      </c>
      <c r="Z35" t="str">
        <f t="shared" si="0"/>
        <v>-</v>
      </c>
      <c r="AA35" t="str">
        <f t="shared" si="1"/>
        <v>-</v>
      </c>
    </row>
    <row r="36" spans="1:27" x14ac:dyDescent="0.25">
      <c r="A36" s="9" t="s">
        <v>176</v>
      </c>
      <c r="B36" s="4" t="s">
        <v>73</v>
      </c>
      <c r="C36" s="4" t="s">
        <v>73</v>
      </c>
      <c r="D36" s="4" t="s">
        <v>73</v>
      </c>
      <c r="E36" s="4" t="s">
        <v>73</v>
      </c>
      <c r="F36" s="4" t="s">
        <v>73</v>
      </c>
      <c r="G36" s="4" t="s">
        <v>73</v>
      </c>
      <c r="H36" s="4" t="s">
        <v>73</v>
      </c>
      <c r="I36" s="4" t="s">
        <v>73</v>
      </c>
      <c r="J36" s="4" t="s">
        <v>73</v>
      </c>
      <c r="K36" s="4" t="s">
        <v>73</v>
      </c>
      <c r="L36" s="4" t="s">
        <v>73</v>
      </c>
      <c r="M36" s="4" t="s">
        <v>73</v>
      </c>
      <c r="N36" s="4">
        <v>4</v>
      </c>
      <c r="O36" s="4">
        <v>1</v>
      </c>
      <c r="P36" s="4">
        <v>2</v>
      </c>
      <c r="Q36" s="4">
        <v>2</v>
      </c>
      <c r="R36" s="4" t="s">
        <v>73</v>
      </c>
      <c r="S36" s="4">
        <v>2</v>
      </c>
      <c r="T36" s="4" t="s">
        <v>73</v>
      </c>
      <c r="U36" s="4" t="s">
        <v>73</v>
      </c>
      <c r="V36" s="4" t="s">
        <v>73</v>
      </c>
      <c r="W36" s="4" t="s">
        <v>73</v>
      </c>
      <c r="X36" s="4" t="s">
        <v>73</v>
      </c>
      <c r="Y36" s="4">
        <v>11</v>
      </c>
      <c r="Z36" t="str">
        <f t="shared" si="0"/>
        <v>-</v>
      </c>
      <c r="AA36" t="str">
        <f t="shared" si="1"/>
        <v>p</v>
      </c>
    </row>
    <row r="37" spans="1:27" ht="30" x14ac:dyDescent="0.25">
      <c r="A37" s="9" t="s">
        <v>177</v>
      </c>
      <c r="B37" s="4" t="s">
        <v>73</v>
      </c>
      <c r="C37" s="4" t="s">
        <v>73</v>
      </c>
      <c r="D37" s="4" t="s">
        <v>73</v>
      </c>
      <c r="E37" s="4" t="s">
        <v>73</v>
      </c>
      <c r="F37" s="4" t="s">
        <v>73</v>
      </c>
      <c r="G37" s="4" t="s">
        <v>73</v>
      </c>
      <c r="H37" s="4" t="s">
        <v>73</v>
      </c>
      <c r="I37" s="4" t="s">
        <v>73</v>
      </c>
      <c r="J37" s="4" t="s">
        <v>73</v>
      </c>
      <c r="K37" s="4" t="s">
        <v>73</v>
      </c>
      <c r="L37" s="4" t="s">
        <v>73</v>
      </c>
      <c r="M37" s="4" t="s">
        <v>73</v>
      </c>
      <c r="N37" s="4" t="s">
        <v>73</v>
      </c>
      <c r="O37" s="4" t="s">
        <v>73</v>
      </c>
      <c r="P37" s="4" t="s">
        <v>73</v>
      </c>
      <c r="Q37" s="4" t="s">
        <v>73</v>
      </c>
      <c r="R37" s="4" t="s">
        <v>73</v>
      </c>
      <c r="S37" s="4" t="s">
        <v>73</v>
      </c>
      <c r="T37" s="4" t="s">
        <v>73</v>
      </c>
      <c r="U37" s="4" t="s">
        <v>73</v>
      </c>
      <c r="V37" s="4" t="s">
        <v>73</v>
      </c>
      <c r="W37" s="4" t="s">
        <v>73</v>
      </c>
      <c r="X37" s="4" t="s">
        <v>73</v>
      </c>
      <c r="Y37" s="4" t="s">
        <v>73</v>
      </c>
      <c r="Z37" t="str">
        <f t="shared" si="0"/>
        <v>-</v>
      </c>
      <c r="AA37" t="str">
        <f t="shared" si="1"/>
        <v>-</v>
      </c>
    </row>
    <row r="38" spans="1:27" x14ac:dyDescent="0.25">
      <c r="A38" s="9" t="s">
        <v>178</v>
      </c>
      <c r="B38" s="4" t="s">
        <v>73</v>
      </c>
      <c r="C38" s="4" t="s">
        <v>73</v>
      </c>
      <c r="D38" s="4" t="s">
        <v>73</v>
      </c>
      <c r="E38" s="4" t="s">
        <v>73</v>
      </c>
      <c r="F38" s="4" t="s">
        <v>73</v>
      </c>
      <c r="G38" s="4" t="s">
        <v>73</v>
      </c>
      <c r="H38" s="4" t="s">
        <v>73</v>
      </c>
      <c r="I38" s="4" t="s">
        <v>73</v>
      </c>
      <c r="J38" s="4" t="s">
        <v>73</v>
      </c>
      <c r="K38" s="4" t="s">
        <v>73</v>
      </c>
      <c r="L38" s="4" t="s">
        <v>73</v>
      </c>
      <c r="M38" s="4" t="s">
        <v>73</v>
      </c>
      <c r="N38" s="4">
        <v>1</v>
      </c>
      <c r="O38" s="4" t="s">
        <v>73</v>
      </c>
      <c r="P38" s="4" t="s">
        <v>73</v>
      </c>
      <c r="Q38" s="4" t="s">
        <v>73</v>
      </c>
      <c r="R38" s="4" t="s">
        <v>73</v>
      </c>
      <c r="S38" s="4" t="s">
        <v>73</v>
      </c>
      <c r="T38" s="4" t="s">
        <v>73</v>
      </c>
      <c r="U38" s="4" t="s">
        <v>73</v>
      </c>
      <c r="V38" s="4" t="s">
        <v>73</v>
      </c>
      <c r="W38" s="4" t="s">
        <v>73</v>
      </c>
      <c r="X38" s="4" t="s">
        <v>73</v>
      </c>
      <c r="Y38" s="4">
        <v>1</v>
      </c>
      <c r="Z38" t="str">
        <f t="shared" si="0"/>
        <v>-</v>
      </c>
      <c r="AA38" t="str">
        <f t="shared" si="1"/>
        <v>p</v>
      </c>
    </row>
    <row r="39" spans="1:27" x14ac:dyDescent="0.25">
      <c r="A39" s="9" t="s">
        <v>179</v>
      </c>
      <c r="B39" s="4" t="s">
        <v>73</v>
      </c>
      <c r="C39" s="4" t="s">
        <v>73</v>
      </c>
      <c r="D39" s="4" t="s">
        <v>73</v>
      </c>
      <c r="E39" s="4" t="s">
        <v>73</v>
      </c>
      <c r="F39" s="4" t="s">
        <v>73</v>
      </c>
      <c r="G39" s="4" t="s">
        <v>73</v>
      </c>
      <c r="H39" s="4" t="s">
        <v>73</v>
      </c>
      <c r="I39" s="4" t="s">
        <v>73</v>
      </c>
      <c r="J39" s="4" t="s">
        <v>73</v>
      </c>
      <c r="K39" s="4" t="s">
        <v>73</v>
      </c>
      <c r="L39" s="4" t="s">
        <v>73</v>
      </c>
      <c r="M39" s="4" t="s">
        <v>73</v>
      </c>
      <c r="N39" s="4" t="s">
        <v>73</v>
      </c>
      <c r="O39" s="4" t="s">
        <v>73</v>
      </c>
      <c r="P39" s="4" t="s">
        <v>73</v>
      </c>
      <c r="Q39" s="4">
        <v>1</v>
      </c>
      <c r="R39" s="4" t="s">
        <v>73</v>
      </c>
      <c r="S39" s="4">
        <v>1</v>
      </c>
      <c r="T39" s="4">
        <v>2</v>
      </c>
      <c r="U39" s="4">
        <v>3</v>
      </c>
      <c r="V39" s="4" t="s">
        <v>73</v>
      </c>
      <c r="W39" s="4" t="s">
        <v>73</v>
      </c>
      <c r="X39" s="4" t="s">
        <v>73</v>
      </c>
      <c r="Y39" s="4">
        <v>7</v>
      </c>
      <c r="Z39" t="str">
        <f t="shared" si="0"/>
        <v>-</v>
      </c>
      <c r="AA39" t="str">
        <f t="shared" si="1"/>
        <v>p</v>
      </c>
    </row>
    <row r="40" spans="1:27" x14ac:dyDescent="0.25">
      <c r="A40" s="9" t="s">
        <v>180</v>
      </c>
      <c r="B40" s="4" t="s">
        <v>73</v>
      </c>
      <c r="C40" s="4" t="s">
        <v>73</v>
      </c>
      <c r="D40" s="4" t="s">
        <v>73</v>
      </c>
      <c r="E40" s="4" t="s">
        <v>73</v>
      </c>
      <c r="F40" s="4" t="s">
        <v>73</v>
      </c>
      <c r="G40" s="4" t="s">
        <v>73</v>
      </c>
      <c r="H40" s="4" t="s">
        <v>73</v>
      </c>
      <c r="I40" s="4" t="s">
        <v>73</v>
      </c>
      <c r="J40" s="4" t="s">
        <v>73</v>
      </c>
      <c r="K40" s="4" t="s">
        <v>73</v>
      </c>
      <c r="L40" s="4" t="s">
        <v>73</v>
      </c>
      <c r="M40" s="4" t="s">
        <v>73</v>
      </c>
      <c r="N40" s="4" t="s">
        <v>73</v>
      </c>
      <c r="O40" s="4" t="s">
        <v>73</v>
      </c>
      <c r="P40" s="4" t="s">
        <v>73</v>
      </c>
      <c r="Q40" s="4" t="s">
        <v>73</v>
      </c>
      <c r="R40" s="4" t="s">
        <v>73</v>
      </c>
      <c r="S40" s="4" t="s">
        <v>73</v>
      </c>
      <c r="T40" s="4" t="s">
        <v>73</v>
      </c>
      <c r="U40" s="4" t="s">
        <v>73</v>
      </c>
      <c r="V40" s="4" t="s">
        <v>73</v>
      </c>
      <c r="W40" s="4" t="s">
        <v>73</v>
      </c>
      <c r="X40" s="4" t="s">
        <v>73</v>
      </c>
      <c r="Y40" s="4" t="s">
        <v>73</v>
      </c>
      <c r="Z40" t="str">
        <f t="shared" si="0"/>
        <v>-</v>
      </c>
      <c r="AA40" t="str">
        <f t="shared" si="1"/>
        <v>-</v>
      </c>
    </row>
    <row r="41" spans="1:27" x14ac:dyDescent="0.25">
      <c r="A41" s="9" t="s">
        <v>181</v>
      </c>
      <c r="B41" s="4" t="s">
        <v>73</v>
      </c>
      <c r="C41" s="4" t="s">
        <v>73</v>
      </c>
      <c r="D41" s="4" t="s">
        <v>73</v>
      </c>
      <c r="E41" s="4" t="s">
        <v>73</v>
      </c>
      <c r="F41" s="4" t="s">
        <v>73</v>
      </c>
      <c r="G41" s="4" t="s">
        <v>73</v>
      </c>
      <c r="H41" s="4" t="s">
        <v>73</v>
      </c>
      <c r="I41" s="4" t="s">
        <v>73</v>
      </c>
      <c r="J41" s="4" t="s">
        <v>73</v>
      </c>
      <c r="K41" s="4" t="s">
        <v>73</v>
      </c>
      <c r="L41" s="4" t="s">
        <v>73</v>
      </c>
      <c r="M41" s="4" t="s">
        <v>73</v>
      </c>
      <c r="N41" s="4" t="s">
        <v>73</v>
      </c>
      <c r="O41" s="4">
        <v>2</v>
      </c>
      <c r="P41" s="4" t="s">
        <v>73</v>
      </c>
      <c r="Q41" s="4" t="s">
        <v>73</v>
      </c>
      <c r="R41" s="4" t="s">
        <v>73</v>
      </c>
      <c r="S41" s="4" t="s">
        <v>73</v>
      </c>
      <c r="T41" s="4" t="s">
        <v>73</v>
      </c>
      <c r="U41" s="4" t="s">
        <v>73</v>
      </c>
      <c r="V41" s="4" t="s">
        <v>73</v>
      </c>
      <c r="W41" s="4" t="s">
        <v>73</v>
      </c>
      <c r="X41" s="4" t="s">
        <v>73</v>
      </c>
      <c r="Y41" s="4">
        <v>2</v>
      </c>
      <c r="Z41" t="str">
        <f t="shared" si="0"/>
        <v>-</v>
      </c>
      <c r="AA41" t="str">
        <f t="shared" si="1"/>
        <v>p</v>
      </c>
    </row>
    <row r="42" spans="1:27" x14ac:dyDescent="0.25">
      <c r="A42" s="9" t="s">
        <v>182</v>
      </c>
      <c r="B42" s="4" t="s">
        <v>73</v>
      </c>
      <c r="C42" s="4" t="s">
        <v>73</v>
      </c>
      <c r="D42" s="4" t="s">
        <v>73</v>
      </c>
      <c r="E42" s="4" t="s">
        <v>73</v>
      </c>
      <c r="F42" s="4" t="s">
        <v>73</v>
      </c>
      <c r="G42" s="4" t="s">
        <v>73</v>
      </c>
      <c r="H42" s="4" t="s">
        <v>73</v>
      </c>
      <c r="I42" s="4" t="s">
        <v>73</v>
      </c>
      <c r="J42" s="4" t="s">
        <v>73</v>
      </c>
      <c r="K42" s="4" t="s">
        <v>73</v>
      </c>
      <c r="L42" s="4" t="s">
        <v>73</v>
      </c>
      <c r="M42" s="4" t="s">
        <v>73</v>
      </c>
      <c r="N42" s="4" t="s">
        <v>73</v>
      </c>
      <c r="O42" s="4" t="s">
        <v>73</v>
      </c>
      <c r="P42" s="4" t="s">
        <v>73</v>
      </c>
      <c r="Q42" s="4">
        <v>1</v>
      </c>
      <c r="R42" s="4">
        <v>1</v>
      </c>
      <c r="S42" s="4">
        <v>1</v>
      </c>
      <c r="T42" s="4" t="s">
        <v>73</v>
      </c>
      <c r="U42" s="4" t="s">
        <v>73</v>
      </c>
      <c r="V42" s="4" t="s">
        <v>73</v>
      </c>
      <c r="W42" s="4" t="s">
        <v>73</v>
      </c>
      <c r="X42" s="4" t="s">
        <v>73</v>
      </c>
      <c r="Y42" s="4">
        <v>3</v>
      </c>
      <c r="Z42" t="str">
        <f t="shared" si="0"/>
        <v>-</v>
      </c>
      <c r="AA42" t="str">
        <f t="shared" si="1"/>
        <v>p</v>
      </c>
    </row>
    <row r="43" spans="1:27" x14ac:dyDescent="0.25">
      <c r="A43" s="9" t="s">
        <v>183</v>
      </c>
      <c r="B43" s="4" t="s">
        <v>73</v>
      </c>
      <c r="C43" s="4" t="s">
        <v>73</v>
      </c>
      <c r="D43" s="4" t="s">
        <v>73</v>
      </c>
      <c r="E43" s="4" t="s">
        <v>73</v>
      </c>
      <c r="F43" s="4" t="s">
        <v>73</v>
      </c>
      <c r="G43" s="4" t="s">
        <v>73</v>
      </c>
      <c r="H43" s="4" t="s">
        <v>73</v>
      </c>
      <c r="I43" s="4" t="s">
        <v>73</v>
      </c>
      <c r="J43" s="4" t="s">
        <v>73</v>
      </c>
      <c r="K43" s="4" t="s">
        <v>73</v>
      </c>
      <c r="L43" s="4" t="s">
        <v>73</v>
      </c>
      <c r="M43" s="4" t="s">
        <v>73</v>
      </c>
      <c r="N43" s="4" t="s">
        <v>73</v>
      </c>
      <c r="O43" s="4">
        <v>1</v>
      </c>
      <c r="P43" s="4" t="s">
        <v>73</v>
      </c>
      <c r="Q43" s="4" t="s">
        <v>73</v>
      </c>
      <c r="R43" s="4" t="s">
        <v>73</v>
      </c>
      <c r="S43" s="4" t="s">
        <v>73</v>
      </c>
      <c r="T43" s="4" t="s">
        <v>73</v>
      </c>
      <c r="U43" s="4" t="s">
        <v>73</v>
      </c>
      <c r="V43" s="4" t="s">
        <v>73</v>
      </c>
      <c r="W43" s="4" t="s">
        <v>73</v>
      </c>
      <c r="X43" s="4" t="s">
        <v>73</v>
      </c>
      <c r="Y43" s="4">
        <v>1</v>
      </c>
      <c r="Z43" t="str">
        <f t="shared" si="0"/>
        <v>-</v>
      </c>
      <c r="AA43" t="str">
        <f t="shared" si="1"/>
        <v>p</v>
      </c>
    </row>
    <row r="44" spans="1:27" x14ac:dyDescent="0.25">
      <c r="A44" s="9" t="s">
        <v>184</v>
      </c>
      <c r="B44" s="4" t="s">
        <v>73</v>
      </c>
      <c r="C44" s="4" t="s">
        <v>73</v>
      </c>
      <c r="D44" s="4" t="s">
        <v>73</v>
      </c>
      <c r="E44" s="4" t="s">
        <v>73</v>
      </c>
      <c r="F44" s="4" t="s">
        <v>73</v>
      </c>
      <c r="G44" s="4" t="s">
        <v>73</v>
      </c>
      <c r="H44" s="4" t="s">
        <v>73</v>
      </c>
      <c r="I44" s="4" t="s">
        <v>73</v>
      </c>
      <c r="J44" s="4" t="s">
        <v>73</v>
      </c>
      <c r="K44" s="4" t="s">
        <v>73</v>
      </c>
      <c r="L44" s="4" t="s">
        <v>73</v>
      </c>
      <c r="M44" s="4" t="s">
        <v>73</v>
      </c>
      <c r="N44" s="4" t="s">
        <v>73</v>
      </c>
      <c r="O44" s="4">
        <v>1</v>
      </c>
      <c r="P44" s="4" t="s">
        <v>73</v>
      </c>
      <c r="Q44" s="4" t="s">
        <v>73</v>
      </c>
      <c r="R44" s="4" t="s">
        <v>73</v>
      </c>
      <c r="S44" s="4" t="s">
        <v>73</v>
      </c>
      <c r="T44" s="4" t="s">
        <v>73</v>
      </c>
      <c r="U44" s="4" t="s">
        <v>73</v>
      </c>
      <c r="V44" s="4" t="s">
        <v>73</v>
      </c>
      <c r="W44" s="4" t="s">
        <v>73</v>
      </c>
      <c r="X44" s="4" t="s">
        <v>73</v>
      </c>
      <c r="Y44" s="4">
        <v>1</v>
      </c>
      <c r="Z44" t="str">
        <f t="shared" si="0"/>
        <v>-</v>
      </c>
      <c r="AA44" t="str">
        <f t="shared" si="1"/>
        <v>p</v>
      </c>
    </row>
    <row r="45" spans="1:27" x14ac:dyDescent="0.25">
      <c r="A45" s="9" t="s">
        <v>185</v>
      </c>
      <c r="B45" s="4">
        <v>4</v>
      </c>
      <c r="C45" s="4">
        <v>2</v>
      </c>
      <c r="D45" s="4">
        <v>2</v>
      </c>
      <c r="E45" s="4" t="s">
        <v>73</v>
      </c>
      <c r="F45" s="4" t="s">
        <v>73</v>
      </c>
      <c r="G45" s="4" t="s">
        <v>73</v>
      </c>
      <c r="H45" s="4">
        <v>1</v>
      </c>
      <c r="I45" s="4" t="s">
        <v>73</v>
      </c>
      <c r="J45" s="4" t="s">
        <v>73</v>
      </c>
      <c r="K45" s="4" t="s">
        <v>73</v>
      </c>
      <c r="L45" s="4" t="s">
        <v>73</v>
      </c>
      <c r="M45" s="4" t="s">
        <v>73</v>
      </c>
      <c r="N45" s="4">
        <v>1</v>
      </c>
      <c r="O45" s="4" t="s">
        <v>73</v>
      </c>
      <c r="P45" s="4" t="s">
        <v>73</v>
      </c>
      <c r="Q45" s="4" t="s">
        <v>73</v>
      </c>
      <c r="R45" s="4" t="s">
        <v>73</v>
      </c>
      <c r="S45" s="4" t="s">
        <v>73</v>
      </c>
      <c r="T45" s="4" t="s">
        <v>73</v>
      </c>
      <c r="U45" s="4" t="s">
        <v>73</v>
      </c>
      <c r="V45" s="4" t="s">
        <v>73</v>
      </c>
      <c r="W45" s="4" t="s">
        <v>73</v>
      </c>
      <c r="X45" s="4" t="s">
        <v>73</v>
      </c>
      <c r="Y45" s="4">
        <v>6</v>
      </c>
      <c r="Z45" t="str">
        <f t="shared" si="0"/>
        <v>p</v>
      </c>
      <c r="AA45" t="str">
        <f t="shared" si="1"/>
        <v>p</v>
      </c>
    </row>
    <row r="46" spans="1:27" ht="30" x14ac:dyDescent="0.25">
      <c r="A46" s="9" t="s">
        <v>186</v>
      </c>
      <c r="B46" s="4" t="s">
        <v>73</v>
      </c>
      <c r="C46" s="4" t="s">
        <v>73</v>
      </c>
      <c r="D46" s="4" t="s">
        <v>73</v>
      </c>
      <c r="E46" s="4" t="s">
        <v>73</v>
      </c>
      <c r="F46" s="4" t="s">
        <v>73</v>
      </c>
      <c r="G46" s="4" t="s">
        <v>73</v>
      </c>
      <c r="H46" s="4" t="s">
        <v>73</v>
      </c>
      <c r="I46" s="4" t="s">
        <v>73</v>
      </c>
      <c r="J46" s="4" t="s">
        <v>73</v>
      </c>
      <c r="K46" s="4" t="s">
        <v>73</v>
      </c>
      <c r="L46" s="4" t="s">
        <v>73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73</v>
      </c>
      <c r="R46" s="4" t="s">
        <v>73</v>
      </c>
      <c r="S46" s="4" t="s">
        <v>73</v>
      </c>
      <c r="T46" s="4" t="s">
        <v>73</v>
      </c>
      <c r="U46" s="4" t="s">
        <v>73</v>
      </c>
      <c r="V46" s="4" t="s">
        <v>73</v>
      </c>
      <c r="W46" s="4" t="s">
        <v>73</v>
      </c>
      <c r="X46" s="4" t="s">
        <v>73</v>
      </c>
      <c r="Y46" s="4" t="s">
        <v>73</v>
      </c>
      <c r="Z46" t="str">
        <f t="shared" si="0"/>
        <v>-</v>
      </c>
      <c r="AA46" t="str">
        <f t="shared" si="1"/>
        <v>-</v>
      </c>
    </row>
    <row r="47" spans="1:27" ht="45" x14ac:dyDescent="0.25">
      <c r="A47" s="9" t="s">
        <v>187</v>
      </c>
      <c r="B47" s="4">
        <v>54</v>
      </c>
      <c r="C47" s="4">
        <v>43</v>
      </c>
      <c r="D47" s="4">
        <v>10</v>
      </c>
      <c r="E47" s="4" t="s">
        <v>73</v>
      </c>
      <c r="F47" s="4" t="s">
        <v>73</v>
      </c>
      <c r="G47" s="4">
        <v>1</v>
      </c>
      <c r="H47" s="4">
        <v>2</v>
      </c>
      <c r="I47" s="4">
        <v>2</v>
      </c>
      <c r="J47" s="4" t="s">
        <v>73</v>
      </c>
      <c r="K47" s="4">
        <v>4</v>
      </c>
      <c r="L47" s="4">
        <v>4</v>
      </c>
      <c r="M47" s="4">
        <v>6</v>
      </c>
      <c r="N47" s="4">
        <v>14</v>
      </c>
      <c r="O47" s="4">
        <v>17</v>
      </c>
      <c r="P47" s="4">
        <v>14</v>
      </c>
      <c r="Q47" s="4">
        <v>13</v>
      </c>
      <c r="R47" s="4">
        <v>16</v>
      </c>
      <c r="S47" s="4">
        <v>16</v>
      </c>
      <c r="T47" s="4">
        <v>11</v>
      </c>
      <c r="U47" s="4">
        <v>7</v>
      </c>
      <c r="V47" s="4">
        <v>6</v>
      </c>
      <c r="W47" s="4">
        <v>3</v>
      </c>
      <c r="X47" s="4">
        <v>2</v>
      </c>
      <c r="Y47" s="4">
        <v>191</v>
      </c>
      <c r="Z47" t="str">
        <f t="shared" si="0"/>
        <v>p</v>
      </c>
      <c r="AA47" t="str">
        <f t="shared" si="1"/>
        <v>p</v>
      </c>
    </row>
    <row r="48" spans="1:27" ht="60" x14ac:dyDescent="0.25">
      <c r="A48" s="9" t="s">
        <v>188</v>
      </c>
      <c r="B48" s="4">
        <v>11</v>
      </c>
      <c r="C48" s="4">
        <v>8</v>
      </c>
      <c r="D48" s="4">
        <v>3</v>
      </c>
      <c r="E48" s="4" t="s">
        <v>73</v>
      </c>
      <c r="F48" s="4" t="s">
        <v>73</v>
      </c>
      <c r="G48" s="4" t="s">
        <v>73</v>
      </c>
      <c r="H48" s="4" t="s">
        <v>73</v>
      </c>
      <c r="I48" s="4" t="s">
        <v>73</v>
      </c>
      <c r="J48" s="4" t="s">
        <v>73</v>
      </c>
      <c r="K48" s="4" t="s">
        <v>73</v>
      </c>
      <c r="L48" s="4">
        <v>1</v>
      </c>
      <c r="M48" s="4">
        <v>2</v>
      </c>
      <c r="N48" s="4">
        <v>4</v>
      </c>
      <c r="O48" s="4">
        <v>3</v>
      </c>
      <c r="P48" s="4">
        <v>3</v>
      </c>
      <c r="Q48" s="4">
        <v>2</v>
      </c>
      <c r="R48" s="4">
        <v>8</v>
      </c>
      <c r="S48" s="4">
        <v>2</v>
      </c>
      <c r="T48" s="4">
        <v>5</v>
      </c>
      <c r="U48" s="4">
        <v>3</v>
      </c>
      <c r="V48" s="4">
        <v>1</v>
      </c>
      <c r="W48" s="4">
        <v>1</v>
      </c>
      <c r="X48" s="4" t="s">
        <v>73</v>
      </c>
      <c r="Y48" s="4">
        <v>46</v>
      </c>
      <c r="Z48" t="str">
        <f t="shared" si="0"/>
        <v>p</v>
      </c>
      <c r="AA48" t="str">
        <f t="shared" si="1"/>
        <v>p</v>
      </c>
    </row>
    <row r="49" spans="1:27" ht="45" x14ac:dyDescent="0.25">
      <c r="A49" s="9" t="s">
        <v>189</v>
      </c>
      <c r="B49" s="4">
        <v>21</v>
      </c>
      <c r="C49" s="4">
        <v>15</v>
      </c>
      <c r="D49" s="4">
        <v>5</v>
      </c>
      <c r="E49" s="4">
        <v>1</v>
      </c>
      <c r="F49" s="4" t="s">
        <v>73</v>
      </c>
      <c r="G49" s="4" t="s">
        <v>73</v>
      </c>
      <c r="H49" s="4">
        <v>6</v>
      </c>
      <c r="I49" s="4">
        <v>6</v>
      </c>
      <c r="J49" s="4">
        <v>7</v>
      </c>
      <c r="K49" s="4">
        <v>9</v>
      </c>
      <c r="L49" s="4">
        <v>3</v>
      </c>
      <c r="M49" s="4">
        <v>7</v>
      </c>
      <c r="N49" s="4">
        <v>5</v>
      </c>
      <c r="O49" s="4">
        <v>8</v>
      </c>
      <c r="P49" s="4">
        <v>8</v>
      </c>
      <c r="Q49" s="4">
        <v>4</v>
      </c>
      <c r="R49" s="4">
        <v>4</v>
      </c>
      <c r="S49" s="4">
        <v>5</v>
      </c>
      <c r="T49" s="4">
        <v>4</v>
      </c>
      <c r="U49" s="4">
        <v>2</v>
      </c>
      <c r="V49" s="4">
        <v>2</v>
      </c>
      <c r="W49" s="4" t="s">
        <v>73</v>
      </c>
      <c r="X49" s="4">
        <v>1</v>
      </c>
      <c r="Y49" s="4">
        <v>102</v>
      </c>
      <c r="Z49" t="str">
        <f t="shared" si="0"/>
        <v>p</v>
      </c>
      <c r="AA49" t="str">
        <f t="shared" si="1"/>
        <v>p</v>
      </c>
    </row>
    <row r="50" spans="1:27" x14ac:dyDescent="0.25">
      <c r="A50" s="4" t="s">
        <v>190</v>
      </c>
      <c r="B50" s="4">
        <v>2</v>
      </c>
      <c r="C50" s="4">
        <v>1</v>
      </c>
      <c r="D50" s="4" t="s">
        <v>73</v>
      </c>
      <c r="E50" s="4" t="s">
        <v>73</v>
      </c>
      <c r="F50" s="4">
        <v>1</v>
      </c>
      <c r="G50" s="4" t="s">
        <v>73</v>
      </c>
      <c r="H50" s="4" t="s">
        <v>73</v>
      </c>
      <c r="I50" s="4">
        <v>1</v>
      </c>
      <c r="J50" s="4" t="s">
        <v>73</v>
      </c>
      <c r="K50" s="4">
        <v>2</v>
      </c>
      <c r="L50" s="4" t="s">
        <v>73</v>
      </c>
      <c r="M50" s="4" t="s">
        <v>73</v>
      </c>
      <c r="N50" s="4" t="s">
        <v>73</v>
      </c>
      <c r="O50" s="4">
        <v>1</v>
      </c>
      <c r="P50" s="4" t="s">
        <v>73</v>
      </c>
      <c r="Q50" s="4" t="s">
        <v>73</v>
      </c>
      <c r="R50" s="4" t="s">
        <v>73</v>
      </c>
      <c r="S50" s="4" t="s">
        <v>73</v>
      </c>
      <c r="T50" s="4">
        <v>3</v>
      </c>
      <c r="U50" s="4">
        <v>2</v>
      </c>
      <c r="V50" s="4">
        <v>2</v>
      </c>
      <c r="W50" s="4">
        <v>6</v>
      </c>
      <c r="X50" s="4">
        <v>2</v>
      </c>
      <c r="Y50" s="4">
        <v>21</v>
      </c>
      <c r="Z50" t="str">
        <f t="shared" si="0"/>
        <v>p</v>
      </c>
      <c r="AA50" t="str">
        <f t="shared" si="1"/>
        <v>p</v>
      </c>
    </row>
    <row r="51" spans="1:27" x14ac:dyDescent="0.25">
      <c r="A51" t="s">
        <v>191</v>
      </c>
      <c r="Y51" t="str">
        <f>IF(SUM(Y7:Y50)=SUM(C7:X50), "p", "f")</f>
        <v>p</v>
      </c>
    </row>
  </sheetData>
  <mergeCells count="4">
    <mergeCell ref="A1:X1"/>
    <mergeCell ref="A5:A6"/>
    <mergeCell ref="B5:X5"/>
    <mergeCell ref="Y5:Y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1" zoomScaleNormal="81" workbookViewId="0">
      <selection activeCell="S47" sqref="S47"/>
    </sheetView>
  </sheetViews>
  <sheetFormatPr defaultRowHeight="15" x14ac:dyDescent="0.25"/>
  <cols>
    <col min="1" max="1" width="26.28515625" customWidth="1"/>
    <col min="2" max="2" width="9.140625" customWidth="1"/>
    <col min="3" max="3" width="9.7109375" customWidth="1"/>
    <col min="4" max="25" width="9.140625" customWidth="1"/>
    <col min="26" max="26" width="9.7109375" customWidth="1"/>
    <col min="27" max="1025" width="9.140625" customWidth="1"/>
  </cols>
  <sheetData>
    <row r="1" spans="1:27" x14ac:dyDescent="0.25">
      <c r="A1" s="24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3" spans="1:27" x14ac:dyDescent="0.25">
      <c r="A3" t="s">
        <v>192</v>
      </c>
    </row>
    <row r="5" spans="1:27" x14ac:dyDescent="0.25">
      <c r="A5" s="31" t="s">
        <v>124</v>
      </c>
      <c r="B5" s="31" t="s">
        <v>125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126</v>
      </c>
    </row>
    <row r="6" spans="1:27" x14ac:dyDescent="0.25">
      <c r="A6" s="31"/>
      <c r="B6" s="4" t="s">
        <v>127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 t="s">
        <v>128</v>
      </c>
      <c r="I6" s="4" t="s">
        <v>129</v>
      </c>
      <c r="J6" s="4" t="s">
        <v>130</v>
      </c>
      <c r="K6" s="4" t="s">
        <v>131</v>
      </c>
      <c r="L6" s="4" t="s">
        <v>132</v>
      </c>
      <c r="M6" s="4" t="s">
        <v>133</v>
      </c>
      <c r="N6" s="4" t="s">
        <v>134</v>
      </c>
      <c r="O6" s="4" t="s">
        <v>135</v>
      </c>
      <c r="P6" s="4" t="s">
        <v>136</v>
      </c>
      <c r="Q6" s="4" t="s">
        <v>137</v>
      </c>
      <c r="R6" s="4" t="s">
        <v>138</v>
      </c>
      <c r="S6" s="4" t="s">
        <v>139</v>
      </c>
      <c r="T6" s="4" t="s">
        <v>140</v>
      </c>
      <c r="U6" s="4" t="s">
        <v>141</v>
      </c>
      <c r="V6" s="4" t="s">
        <v>142</v>
      </c>
      <c r="W6" s="4" t="s">
        <v>143</v>
      </c>
      <c r="X6" s="4" t="s">
        <v>144</v>
      </c>
      <c r="Y6" s="31"/>
      <c r="Z6" t="s">
        <v>145</v>
      </c>
      <c r="AA6" t="s">
        <v>146</v>
      </c>
    </row>
    <row r="7" spans="1:27" ht="30" x14ac:dyDescent="0.25">
      <c r="A7" s="9" t="s">
        <v>147</v>
      </c>
      <c r="B7" s="4" t="s">
        <v>73</v>
      </c>
      <c r="C7" s="4" t="s">
        <v>73</v>
      </c>
      <c r="D7" s="4" t="s">
        <v>73</v>
      </c>
      <c r="E7" s="4" t="s">
        <v>73</v>
      </c>
      <c r="F7" s="4" t="s">
        <v>73</v>
      </c>
      <c r="G7" s="4" t="s">
        <v>73</v>
      </c>
      <c r="H7" s="4" t="s">
        <v>73</v>
      </c>
      <c r="I7" s="4" t="s">
        <v>73</v>
      </c>
      <c r="J7" s="4" t="s">
        <v>73</v>
      </c>
      <c r="K7" s="4" t="s">
        <v>73</v>
      </c>
      <c r="L7" s="4" t="s">
        <v>73</v>
      </c>
      <c r="M7" s="4" t="s">
        <v>73</v>
      </c>
      <c r="N7" s="4" t="s">
        <v>73</v>
      </c>
      <c r="O7" s="4" t="s">
        <v>73</v>
      </c>
      <c r="P7" s="4" t="s">
        <v>73</v>
      </c>
      <c r="Q7" s="4" t="s">
        <v>73</v>
      </c>
      <c r="R7" s="4" t="s">
        <v>73</v>
      </c>
      <c r="S7" s="4" t="s">
        <v>73</v>
      </c>
      <c r="T7" s="4" t="s">
        <v>73</v>
      </c>
      <c r="U7" s="4" t="s">
        <v>73</v>
      </c>
      <c r="V7" s="4" t="s">
        <v>73</v>
      </c>
      <c r="W7" s="4" t="s">
        <v>73</v>
      </c>
      <c r="X7" s="4" t="s">
        <v>73</v>
      </c>
      <c r="Y7" s="4" t="s">
        <v>73</v>
      </c>
      <c r="Z7" t="str">
        <f t="shared" ref="Z7:Z50" si="0">IF(ISNUMBER(B7),IF(B7=SUM(C7:G7),"p","f"),"-")</f>
        <v>-</v>
      </c>
      <c r="AA7" t="str">
        <f t="shared" ref="AA7:AA50" si="1">IF(ISNUMBER(Y7),IF(Y7=SUM(C7:X7),"p","f"),"-")</f>
        <v>-</v>
      </c>
    </row>
    <row r="8" spans="1:27" x14ac:dyDescent="0.25">
      <c r="A8" s="9" t="s">
        <v>148</v>
      </c>
      <c r="B8" s="4">
        <v>1</v>
      </c>
      <c r="C8" s="4">
        <v>1</v>
      </c>
      <c r="D8" s="4" t="s">
        <v>73</v>
      </c>
      <c r="E8" s="4" t="s">
        <v>73</v>
      </c>
      <c r="F8" s="4" t="s">
        <v>73</v>
      </c>
      <c r="G8" s="4" t="s">
        <v>73</v>
      </c>
      <c r="H8" s="4">
        <v>1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 s="4" t="s">
        <v>73</v>
      </c>
      <c r="R8" s="4" t="s">
        <v>73</v>
      </c>
      <c r="S8" s="4" t="s">
        <v>73</v>
      </c>
      <c r="T8" s="4">
        <v>1</v>
      </c>
      <c r="U8" s="4" t="s">
        <v>73</v>
      </c>
      <c r="V8" s="4" t="s">
        <v>73</v>
      </c>
      <c r="W8" s="4">
        <v>2</v>
      </c>
      <c r="X8" s="4">
        <v>1</v>
      </c>
      <c r="Y8" s="4">
        <v>6</v>
      </c>
      <c r="Z8" t="str">
        <f t="shared" si="0"/>
        <v>p</v>
      </c>
      <c r="AA8" t="str">
        <f t="shared" si="1"/>
        <v>p</v>
      </c>
    </row>
    <row r="9" spans="1:27" ht="30" x14ac:dyDescent="0.25">
      <c r="A9" s="9" t="s">
        <v>149</v>
      </c>
      <c r="B9" s="4" t="s">
        <v>73</v>
      </c>
      <c r="C9" s="4" t="s">
        <v>73</v>
      </c>
      <c r="D9" s="4" t="s">
        <v>73</v>
      </c>
      <c r="E9" s="4" t="s">
        <v>73</v>
      </c>
      <c r="F9" s="4" t="s">
        <v>73</v>
      </c>
      <c r="G9" s="4" t="s">
        <v>73</v>
      </c>
      <c r="H9" s="4" t="s">
        <v>73</v>
      </c>
      <c r="I9" s="4" t="s">
        <v>73</v>
      </c>
      <c r="J9" s="4" t="s">
        <v>73</v>
      </c>
      <c r="K9" s="4" t="s">
        <v>73</v>
      </c>
      <c r="L9" s="4" t="s">
        <v>73</v>
      </c>
      <c r="M9" s="4" t="s">
        <v>73</v>
      </c>
      <c r="N9" s="4" t="s">
        <v>73</v>
      </c>
      <c r="O9" s="4" t="s">
        <v>73</v>
      </c>
      <c r="P9" s="4" t="s">
        <v>73</v>
      </c>
      <c r="Q9" s="4" t="s">
        <v>73</v>
      </c>
      <c r="R9" s="4" t="s">
        <v>73</v>
      </c>
      <c r="S9" s="4" t="s">
        <v>73</v>
      </c>
      <c r="T9" s="4" t="s">
        <v>73</v>
      </c>
      <c r="U9" s="4" t="s">
        <v>73</v>
      </c>
      <c r="V9" s="4" t="s">
        <v>73</v>
      </c>
      <c r="W9" s="4" t="s">
        <v>73</v>
      </c>
      <c r="X9" s="4" t="s">
        <v>73</v>
      </c>
      <c r="Y9" s="4" t="s">
        <v>73</v>
      </c>
      <c r="Z9" t="str">
        <f t="shared" si="0"/>
        <v>-</v>
      </c>
      <c r="AA9" t="str">
        <f t="shared" si="1"/>
        <v>-</v>
      </c>
    </row>
    <row r="10" spans="1:27" ht="30" x14ac:dyDescent="0.25">
      <c r="A10" s="9" t="s">
        <v>150</v>
      </c>
      <c r="B10" s="4" t="s">
        <v>73</v>
      </c>
      <c r="C10" s="4" t="s">
        <v>73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4" t="s">
        <v>73</v>
      </c>
      <c r="O10" s="4" t="s">
        <v>73</v>
      </c>
      <c r="P10" s="4" t="s">
        <v>73</v>
      </c>
      <c r="Q10" s="4" t="s">
        <v>73</v>
      </c>
      <c r="R10" s="4" t="s">
        <v>73</v>
      </c>
      <c r="S10" s="4">
        <v>2</v>
      </c>
      <c r="T10" s="4" t="s">
        <v>73</v>
      </c>
      <c r="U10" s="4">
        <v>1</v>
      </c>
      <c r="V10" s="4">
        <v>2</v>
      </c>
      <c r="W10" s="4" t="s">
        <v>73</v>
      </c>
      <c r="X10" s="4" t="s">
        <v>73</v>
      </c>
      <c r="Y10" s="4">
        <v>5</v>
      </c>
      <c r="Z10" t="str">
        <f t="shared" si="0"/>
        <v>-</v>
      </c>
      <c r="AA10" t="str">
        <f t="shared" si="1"/>
        <v>p</v>
      </c>
    </row>
    <row r="11" spans="1:27" ht="30" x14ac:dyDescent="0.25">
      <c r="A11" s="9" t="s">
        <v>151</v>
      </c>
      <c r="B11" s="4">
        <v>9</v>
      </c>
      <c r="C11" s="4">
        <v>8</v>
      </c>
      <c r="D11" s="4">
        <v>1</v>
      </c>
      <c r="E11" s="4" t="s">
        <v>73</v>
      </c>
      <c r="F11" s="4" t="s">
        <v>73</v>
      </c>
      <c r="G11" s="4" t="s">
        <v>73</v>
      </c>
      <c r="H11" s="4" t="s">
        <v>73</v>
      </c>
      <c r="I11" s="4" t="s">
        <v>73</v>
      </c>
      <c r="J11" s="4" t="s">
        <v>73</v>
      </c>
      <c r="K11" s="4" t="s">
        <v>73</v>
      </c>
      <c r="L11" s="4" t="s">
        <v>73</v>
      </c>
      <c r="M11" s="4" t="s">
        <v>73</v>
      </c>
      <c r="N11" s="4" t="s">
        <v>73</v>
      </c>
      <c r="O11" s="4" t="s">
        <v>73</v>
      </c>
      <c r="P11" s="4" t="s">
        <v>73</v>
      </c>
      <c r="Q11" s="4" t="s">
        <v>73</v>
      </c>
      <c r="R11" s="4">
        <v>1</v>
      </c>
      <c r="S11" s="4" t="s">
        <v>73</v>
      </c>
      <c r="T11" s="4" t="s">
        <v>73</v>
      </c>
      <c r="U11" s="4">
        <v>2</v>
      </c>
      <c r="V11" s="4">
        <v>2</v>
      </c>
      <c r="W11" s="4">
        <v>2</v>
      </c>
      <c r="X11" s="4" t="s">
        <v>73</v>
      </c>
      <c r="Y11" s="4">
        <v>16</v>
      </c>
      <c r="Z11" t="str">
        <f t="shared" si="0"/>
        <v>p</v>
      </c>
      <c r="AA11" t="str">
        <f t="shared" si="1"/>
        <v>p</v>
      </c>
    </row>
    <row r="12" spans="1:27" ht="30" x14ac:dyDescent="0.25">
      <c r="A12" s="9" t="s">
        <v>152</v>
      </c>
      <c r="B12" s="4" t="s">
        <v>73</v>
      </c>
      <c r="C12" s="4" t="s">
        <v>73</v>
      </c>
      <c r="D12" s="4" t="s">
        <v>73</v>
      </c>
      <c r="E12" s="4" t="s">
        <v>73</v>
      </c>
      <c r="F12" s="4" t="s">
        <v>73</v>
      </c>
      <c r="G12" s="4" t="s">
        <v>73</v>
      </c>
      <c r="H12" s="4" t="s">
        <v>73</v>
      </c>
      <c r="I12" s="4" t="s">
        <v>73</v>
      </c>
      <c r="J12" s="4">
        <v>1</v>
      </c>
      <c r="K12" s="4">
        <v>2</v>
      </c>
      <c r="L12" s="4">
        <v>4</v>
      </c>
      <c r="M12" s="4">
        <v>7</v>
      </c>
      <c r="N12" s="4">
        <v>7</v>
      </c>
      <c r="O12" s="4">
        <v>13</v>
      </c>
      <c r="P12" s="4">
        <v>5</v>
      </c>
      <c r="Q12" s="4">
        <v>13</v>
      </c>
      <c r="R12" s="4">
        <v>22</v>
      </c>
      <c r="S12" s="4">
        <v>23</v>
      </c>
      <c r="T12" s="4">
        <v>42</v>
      </c>
      <c r="U12" s="4">
        <v>29</v>
      </c>
      <c r="V12" s="4">
        <v>52</v>
      </c>
      <c r="W12" s="4">
        <v>40</v>
      </c>
      <c r="X12" s="4">
        <v>15</v>
      </c>
      <c r="Y12" s="4">
        <v>275</v>
      </c>
      <c r="Z12" t="str">
        <f t="shared" si="0"/>
        <v>-</v>
      </c>
      <c r="AA12" t="str">
        <f t="shared" si="1"/>
        <v>p</v>
      </c>
    </row>
    <row r="13" spans="1:27" ht="30" x14ac:dyDescent="0.25">
      <c r="A13" s="9" t="s">
        <v>153</v>
      </c>
      <c r="B13" s="4" t="s">
        <v>73</v>
      </c>
      <c r="C13" s="4" t="s">
        <v>73</v>
      </c>
      <c r="D13" s="4" t="s">
        <v>73</v>
      </c>
      <c r="E13" s="4" t="s">
        <v>73</v>
      </c>
      <c r="F13" s="4" t="s">
        <v>73</v>
      </c>
      <c r="G13" s="4" t="s">
        <v>73</v>
      </c>
      <c r="H13" s="4">
        <v>1</v>
      </c>
      <c r="I13" s="4" t="s">
        <v>73</v>
      </c>
      <c r="J13" s="4" t="s">
        <v>73</v>
      </c>
      <c r="K13" s="4" t="s">
        <v>73</v>
      </c>
      <c r="L13" s="4" t="s">
        <v>73</v>
      </c>
      <c r="M13" s="4">
        <v>1</v>
      </c>
      <c r="N13" s="4">
        <v>2</v>
      </c>
      <c r="O13" s="4" t="s">
        <v>73</v>
      </c>
      <c r="P13" s="4" t="s">
        <v>73</v>
      </c>
      <c r="Q13" s="4">
        <v>3</v>
      </c>
      <c r="R13" s="4">
        <v>5</v>
      </c>
      <c r="S13" s="4">
        <v>1</v>
      </c>
      <c r="T13" s="4">
        <v>3</v>
      </c>
      <c r="U13" s="4">
        <v>1</v>
      </c>
      <c r="V13" s="4">
        <v>1</v>
      </c>
      <c r="W13" s="4">
        <v>1</v>
      </c>
      <c r="X13" s="4" t="s">
        <v>73</v>
      </c>
      <c r="Y13" s="4">
        <v>19</v>
      </c>
      <c r="Z13" t="str">
        <f t="shared" si="0"/>
        <v>-</v>
      </c>
      <c r="AA13" t="str">
        <f t="shared" si="1"/>
        <v>p</v>
      </c>
    </row>
    <row r="14" spans="1:27" x14ac:dyDescent="0.25">
      <c r="A14" s="9" t="s">
        <v>154</v>
      </c>
      <c r="B14" s="4" t="s">
        <v>73</v>
      </c>
      <c r="C14" s="4" t="s">
        <v>73</v>
      </c>
      <c r="D14" s="4" t="s">
        <v>73</v>
      </c>
      <c r="E14" s="4" t="s">
        <v>73</v>
      </c>
      <c r="F14" s="4" t="s">
        <v>73</v>
      </c>
      <c r="G14" s="4" t="s">
        <v>73</v>
      </c>
      <c r="H14" s="4" t="s">
        <v>73</v>
      </c>
      <c r="I14" s="4" t="s">
        <v>73</v>
      </c>
      <c r="J14" s="4" t="s">
        <v>73</v>
      </c>
      <c r="K14" s="4" t="s">
        <v>73</v>
      </c>
      <c r="L14" s="4" t="s">
        <v>73</v>
      </c>
      <c r="M14" s="4" t="s">
        <v>73</v>
      </c>
      <c r="N14" s="4" t="s">
        <v>73</v>
      </c>
      <c r="O14" s="4" t="s">
        <v>73</v>
      </c>
      <c r="P14" s="4" t="s">
        <v>73</v>
      </c>
      <c r="Q14" s="4" t="s">
        <v>73</v>
      </c>
      <c r="R14" s="4" t="s">
        <v>73</v>
      </c>
      <c r="S14" s="4" t="s">
        <v>73</v>
      </c>
      <c r="T14" s="4" t="s">
        <v>73</v>
      </c>
      <c r="U14" s="4" t="s">
        <v>73</v>
      </c>
      <c r="V14" s="4" t="s">
        <v>73</v>
      </c>
      <c r="W14" s="4" t="s">
        <v>73</v>
      </c>
      <c r="X14" s="4" t="s">
        <v>73</v>
      </c>
      <c r="Y14" s="4" t="s">
        <v>73</v>
      </c>
      <c r="Z14" t="str">
        <f t="shared" si="0"/>
        <v>-</v>
      </c>
      <c r="AA14" t="str">
        <f t="shared" si="1"/>
        <v>-</v>
      </c>
    </row>
    <row r="15" spans="1:27" x14ac:dyDescent="0.25">
      <c r="A15" s="9" t="s">
        <v>155</v>
      </c>
      <c r="B15" s="4" t="s">
        <v>73</v>
      </c>
      <c r="C15" s="4" t="s">
        <v>73</v>
      </c>
      <c r="D15" s="4" t="s">
        <v>73</v>
      </c>
      <c r="E15" s="4" t="s">
        <v>73</v>
      </c>
      <c r="F15" s="4" t="s">
        <v>73</v>
      </c>
      <c r="G15" s="4" t="s">
        <v>73</v>
      </c>
      <c r="H15" s="4" t="s">
        <v>73</v>
      </c>
      <c r="I15" s="4" t="s">
        <v>73</v>
      </c>
      <c r="J15" s="4" t="s">
        <v>73</v>
      </c>
      <c r="K15" s="4" t="s">
        <v>73</v>
      </c>
      <c r="L15" s="4" t="s">
        <v>73</v>
      </c>
      <c r="M15" s="4" t="s">
        <v>73</v>
      </c>
      <c r="N15" s="4" t="s">
        <v>73</v>
      </c>
      <c r="O15" s="4" t="s">
        <v>73</v>
      </c>
      <c r="P15" s="4" t="s">
        <v>73</v>
      </c>
      <c r="Q15" s="4" t="s">
        <v>73</v>
      </c>
      <c r="R15" s="4" t="s">
        <v>73</v>
      </c>
      <c r="S15" s="4" t="s">
        <v>73</v>
      </c>
      <c r="T15" s="4" t="s">
        <v>73</v>
      </c>
      <c r="U15" s="4" t="s">
        <v>73</v>
      </c>
      <c r="V15" s="4" t="s">
        <v>73</v>
      </c>
      <c r="W15" s="4" t="s">
        <v>73</v>
      </c>
      <c r="X15" s="4" t="s">
        <v>73</v>
      </c>
      <c r="Y15" s="4" t="s">
        <v>73</v>
      </c>
      <c r="Z15" t="str">
        <f t="shared" si="0"/>
        <v>-</v>
      </c>
      <c r="AA15" t="str">
        <f t="shared" si="1"/>
        <v>-</v>
      </c>
    </row>
    <row r="16" spans="1:27" x14ac:dyDescent="0.25">
      <c r="A16" s="9" t="s">
        <v>156</v>
      </c>
      <c r="B16" s="4" t="s">
        <v>73</v>
      </c>
      <c r="C16" s="4" t="s">
        <v>73</v>
      </c>
      <c r="D16" s="4" t="s">
        <v>73</v>
      </c>
      <c r="E16" s="4" t="s">
        <v>73</v>
      </c>
      <c r="F16" s="4" t="s">
        <v>73</v>
      </c>
      <c r="G16" s="4" t="s">
        <v>73</v>
      </c>
      <c r="H16" s="4" t="s">
        <v>73</v>
      </c>
      <c r="I16" s="4" t="s">
        <v>73</v>
      </c>
      <c r="J16" s="4" t="s">
        <v>73</v>
      </c>
      <c r="K16" s="4" t="s">
        <v>73</v>
      </c>
      <c r="L16" s="4" t="s">
        <v>73</v>
      </c>
      <c r="M16" s="4" t="s">
        <v>73</v>
      </c>
      <c r="N16" s="4" t="s">
        <v>73</v>
      </c>
      <c r="O16" s="4" t="s">
        <v>73</v>
      </c>
      <c r="P16" s="4" t="s">
        <v>73</v>
      </c>
      <c r="Q16" s="4" t="s">
        <v>73</v>
      </c>
      <c r="R16" s="4" t="s">
        <v>73</v>
      </c>
      <c r="S16" s="4" t="s">
        <v>73</v>
      </c>
      <c r="T16" s="4" t="s">
        <v>73</v>
      </c>
      <c r="U16" s="4" t="s">
        <v>73</v>
      </c>
      <c r="V16" s="4" t="s">
        <v>73</v>
      </c>
      <c r="W16" s="4" t="s">
        <v>73</v>
      </c>
      <c r="X16" s="4" t="s">
        <v>73</v>
      </c>
      <c r="Y16" s="4" t="s">
        <v>73</v>
      </c>
      <c r="Z16" t="str">
        <f t="shared" si="0"/>
        <v>-</v>
      </c>
      <c r="AA16" t="str">
        <f t="shared" si="1"/>
        <v>-</v>
      </c>
    </row>
    <row r="17" spans="1:27" ht="30" x14ac:dyDescent="0.25">
      <c r="A17" s="9" t="s">
        <v>157</v>
      </c>
      <c r="B17" s="4" t="s">
        <v>73</v>
      </c>
      <c r="C17" s="4" t="s">
        <v>73</v>
      </c>
      <c r="D17" s="4" t="s">
        <v>73</v>
      </c>
      <c r="E17" s="4" t="s">
        <v>73</v>
      </c>
      <c r="F17" s="4" t="s">
        <v>73</v>
      </c>
      <c r="G17" s="4" t="s">
        <v>73</v>
      </c>
      <c r="H17" s="4" t="s">
        <v>73</v>
      </c>
      <c r="I17" s="4" t="s">
        <v>73</v>
      </c>
      <c r="J17" s="4" t="s">
        <v>73</v>
      </c>
      <c r="K17" s="4" t="s">
        <v>73</v>
      </c>
      <c r="L17" s="4" t="s">
        <v>73</v>
      </c>
      <c r="M17" s="4" t="s">
        <v>73</v>
      </c>
      <c r="N17" s="4" t="s">
        <v>73</v>
      </c>
      <c r="O17" s="4" t="s">
        <v>73</v>
      </c>
      <c r="P17" s="4" t="s">
        <v>73</v>
      </c>
      <c r="Q17" s="4" t="s">
        <v>73</v>
      </c>
      <c r="R17" s="4" t="s">
        <v>73</v>
      </c>
      <c r="S17" s="4" t="s">
        <v>73</v>
      </c>
      <c r="T17" s="4" t="s">
        <v>73</v>
      </c>
      <c r="U17" s="4" t="s">
        <v>73</v>
      </c>
      <c r="V17" s="4" t="s">
        <v>73</v>
      </c>
      <c r="W17" s="4" t="s">
        <v>73</v>
      </c>
      <c r="X17" s="4" t="s">
        <v>73</v>
      </c>
      <c r="Y17" s="4" t="s">
        <v>73</v>
      </c>
      <c r="Z17" t="str">
        <f t="shared" si="0"/>
        <v>-</v>
      </c>
      <c r="AA17" t="str">
        <f t="shared" si="1"/>
        <v>-</v>
      </c>
    </row>
    <row r="18" spans="1:27" x14ac:dyDescent="0.25">
      <c r="A18" s="9" t="s">
        <v>158</v>
      </c>
      <c r="B18" s="4">
        <v>1</v>
      </c>
      <c r="C18" s="4">
        <v>1</v>
      </c>
      <c r="D18" s="4" t="s">
        <v>73</v>
      </c>
      <c r="E18" s="4" t="s">
        <v>73</v>
      </c>
      <c r="F18" s="4" t="s">
        <v>73</v>
      </c>
      <c r="G18" s="4" t="s">
        <v>73</v>
      </c>
      <c r="H18" s="4" t="s">
        <v>73</v>
      </c>
      <c r="I18" s="4" t="s">
        <v>73</v>
      </c>
      <c r="J18" s="4" t="s">
        <v>73</v>
      </c>
      <c r="K18" s="4" t="s">
        <v>73</v>
      </c>
      <c r="L18" s="4" t="s">
        <v>73</v>
      </c>
      <c r="M18" s="4" t="s">
        <v>73</v>
      </c>
      <c r="N18" s="4" t="s">
        <v>73</v>
      </c>
      <c r="O18" s="4" t="s">
        <v>73</v>
      </c>
      <c r="P18" s="4" t="s">
        <v>73</v>
      </c>
      <c r="Q18" s="4" t="s">
        <v>73</v>
      </c>
      <c r="R18" s="4" t="s">
        <v>73</v>
      </c>
      <c r="S18" s="4" t="s">
        <v>73</v>
      </c>
      <c r="T18" s="4" t="s">
        <v>73</v>
      </c>
      <c r="U18" s="4" t="s">
        <v>73</v>
      </c>
      <c r="V18" s="4" t="s">
        <v>73</v>
      </c>
      <c r="W18" s="4" t="s">
        <v>73</v>
      </c>
      <c r="X18" s="4" t="s">
        <v>73</v>
      </c>
      <c r="Y18" s="4">
        <v>1</v>
      </c>
      <c r="Z18" t="str">
        <f t="shared" si="0"/>
        <v>p</v>
      </c>
      <c r="AA18" t="str">
        <f t="shared" si="1"/>
        <v>p</v>
      </c>
    </row>
    <row r="19" spans="1:27" ht="30" x14ac:dyDescent="0.25">
      <c r="A19" s="9" t="s">
        <v>159</v>
      </c>
      <c r="B19" s="4" t="s">
        <v>73</v>
      </c>
      <c r="C19" s="4" t="s">
        <v>73</v>
      </c>
      <c r="D19" s="4" t="s">
        <v>73</v>
      </c>
      <c r="E19" s="4" t="s">
        <v>73</v>
      </c>
      <c r="F19" s="4" t="s">
        <v>73</v>
      </c>
      <c r="G19" s="4" t="s">
        <v>73</v>
      </c>
      <c r="H19" s="4" t="s">
        <v>73</v>
      </c>
      <c r="I19" s="4" t="s">
        <v>73</v>
      </c>
      <c r="J19" s="4" t="s">
        <v>73</v>
      </c>
      <c r="K19" s="4" t="s">
        <v>73</v>
      </c>
      <c r="L19" s="4" t="s">
        <v>73</v>
      </c>
      <c r="M19" s="4" t="s">
        <v>73</v>
      </c>
      <c r="N19" s="4" t="s">
        <v>73</v>
      </c>
      <c r="O19" s="4" t="s">
        <v>73</v>
      </c>
      <c r="P19" s="4" t="s">
        <v>73</v>
      </c>
      <c r="Q19" s="4" t="s">
        <v>73</v>
      </c>
      <c r="R19" s="4" t="s">
        <v>73</v>
      </c>
      <c r="S19" s="4" t="s">
        <v>73</v>
      </c>
      <c r="T19" s="4" t="s">
        <v>73</v>
      </c>
      <c r="U19" s="4" t="s">
        <v>73</v>
      </c>
      <c r="V19" s="4" t="s">
        <v>73</v>
      </c>
      <c r="W19" s="4" t="s">
        <v>73</v>
      </c>
      <c r="X19" s="4" t="s">
        <v>73</v>
      </c>
      <c r="Y19" s="4" t="s">
        <v>73</v>
      </c>
      <c r="Z19" t="str">
        <f t="shared" si="0"/>
        <v>-</v>
      </c>
      <c r="AA19" t="str">
        <f t="shared" si="1"/>
        <v>-</v>
      </c>
    </row>
    <row r="20" spans="1:27" x14ac:dyDescent="0.25">
      <c r="A20" s="9" t="s">
        <v>160</v>
      </c>
      <c r="B20" s="4" t="s">
        <v>73</v>
      </c>
      <c r="C20" s="4" t="s">
        <v>73</v>
      </c>
      <c r="D20" s="4" t="s">
        <v>73</v>
      </c>
      <c r="E20" s="4" t="s">
        <v>73</v>
      </c>
      <c r="F20" s="4" t="s">
        <v>73</v>
      </c>
      <c r="G20" s="4" t="s">
        <v>73</v>
      </c>
      <c r="H20" s="4" t="s">
        <v>73</v>
      </c>
      <c r="I20" s="4" t="s">
        <v>73</v>
      </c>
      <c r="J20" s="4" t="s">
        <v>73</v>
      </c>
      <c r="K20" s="4" t="s">
        <v>73</v>
      </c>
      <c r="L20" s="4" t="s">
        <v>73</v>
      </c>
      <c r="M20" s="4" t="s">
        <v>73</v>
      </c>
      <c r="N20" s="4">
        <v>1</v>
      </c>
      <c r="O20" s="4" t="s">
        <v>73</v>
      </c>
      <c r="P20" s="4" t="s">
        <v>73</v>
      </c>
      <c r="Q20" s="4" t="s">
        <v>73</v>
      </c>
      <c r="R20" s="4" t="s">
        <v>73</v>
      </c>
      <c r="S20" s="4">
        <v>1</v>
      </c>
      <c r="T20" s="4">
        <v>2</v>
      </c>
      <c r="U20" s="4" t="s">
        <v>73</v>
      </c>
      <c r="V20" s="4" t="s">
        <v>73</v>
      </c>
      <c r="W20" s="4">
        <v>1</v>
      </c>
      <c r="X20" s="4">
        <v>1</v>
      </c>
      <c r="Y20" s="4">
        <v>6</v>
      </c>
      <c r="Z20" t="str">
        <f t="shared" si="0"/>
        <v>-</v>
      </c>
      <c r="AA20" t="str">
        <f t="shared" si="1"/>
        <v>p</v>
      </c>
    </row>
    <row r="21" spans="1:27" ht="30" x14ac:dyDescent="0.25">
      <c r="A21" s="9" t="s">
        <v>161</v>
      </c>
      <c r="B21" s="4">
        <v>27</v>
      </c>
      <c r="C21" s="4">
        <v>18</v>
      </c>
      <c r="D21" s="4">
        <v>5</v>
      </c>
      <c r="E21" s="4">
        <v>1</v>
      </c>
      <c r="F21" s="4">
        <v>1</v>
      </c>
      <c r="G21" s="4">
        <v>2</v>
      </c>
      <c r="H21" s="4" t="s">
        <v>73</v>
      </c>
      <c r="I21" s="4" t="s">
        <v>73</v>
      </c>
      <c r="J21" s="4" t="s">
        <v>73</v>
      </c>
      <c r="K21" s="4" t="s">
        <v>73</v>
      </c>
      <c r="L21" s="4" t="s">
        <v>73</v>
      </c>
      <c r="M21" s="4" t="s">
        <v>73</v>
      </c>
      <c r="N21" s="4" t="s">
        <v>73</v>
      </c>
      <c r="O21" s="4" t="s">
        <v>73</v>
      </c>
      <c r="P21" s="4" t="s">
        <v>73</v>
      </c>
      <c r="Q21" s="4">
        <v>1</v>
      </c>
      <c r="R21" s="4" t="s">
        <v>73</v>
      </c>
      <c r="S21" s="4" t="s">
        <v>73</v>
      </c>
      <c r="T21" s="4" t="s">
        <v>73</v>
      </c>
      <c r="U21" s="4">
        <v>1</v>
      </c>
      <c r="V21" s="4" t="s">
        <v>73</v>
      </c>
      <c r="W21" s="4" t="s">
        <v>73</v>
      </c>
      <c r="X21" s="4" t="s">
        <v>73</v>
      </c>
      <c r="Y21" s="4">
        <v>29</v>
      </c>
      <c r="Z21" t="str">
        <f t="shared" si="0"/>
        <v>p</v>
      </c>
      <c r="AA21" t="str">
        <f t="shared" si="1"/>
        <v>p</v>
      </c>
    </row>
    <row r="22" spans="1:27" x14ac:dyDescent="0.25">
      <c r="A22" s="9" t="s">
        <v>162</v>
      </c>
      <c r="B22" s="4" t="s">
        <v>73</v>
      </c>
      <c r="C22" s="4" t="s">
        <v>73</v>
      </c>
      <c r="D22" s="4" t="s">
        <v>73</v>
      </c>
      <c r="E22" s="4" t="s">
        <v>73</v>
      </c>
      <c r="F22" s="4" t="s">
        <v>73</v>
      </c>
      <c r="G22" s="4" t="s">
        <v>73</v>
      </c>
      <c r="H22" s="4" t="s">
        <v>73</v>
      </c>
      <c r="I22" s="4" t="s">
        <v>73</v>
      </c>
      <c r="J22" s="4" t="s">
        <v>73</v>
      </c>
      <c r="K22" s="4" t="s">
        <v>73</v>
      </c>
      <c r="L22" s="4" t="s">
        <v>73</v>
      </c>
      <c r="M22" s="4" t="s">
        <v>73</v>
      </c>
      <c r="N22" s="4" t="s">
        <v>73</v>
      </c>
      <c r="O22" s="4" t="s">
        <v>73</v>
      </c>
      <c r="P22" s="4" t="s">
        <v>73</v>
      </c>
      <c r="Q22" s="4" t="s">
        <v>73</v>
      </c>
      <c r="R22" s="4">
        <v>1</v>
      </c>
      <c r="S22" s="4">
        <v>4</v>
      </c>
      <c r="T22" s="4">
        <v>2</v>
      </c>
      <c r="U22" s="4">
        <v>2</v>
      </c>
      <c r="V22" s="4">
        <v>6</v>
      </c>
      <c r="W22" s="4">
        <v>1</v>
      </c>
      <c r="X22" s="4">
        <v>3</v>
      </c>
      <c r="Y22" s="4">
        <v>19</v>
      </c>
      <c r="Z22" t="str">
        <f t="shared" si="0"/>
        <v>-</v>
      </c>
      <c r="AA22" t="str">
        <f t="shared" si="1"/>
        <v>p</v>
      </c>
    </row>
    <row r="23" spans="1:27" ht="30" x14ac:dyDescent="0.25">
      <c r="A23" s="9" t="s">
        <v>163</v>
      </c>
      <c r="B23" s="4" t="s">
        <v>73</v>
      </c>
      <c r="C23" s="4" t="s">
        <v>73</v>
      </c>
      <c r="D23" s="4" t="s">
        <v>73</v>
      </c>
      <c r="E23" s="4" t="s">
        <v>73</v>
      </c>
      <c r="F23" s="4" t="s">
        <v>73</v>
      </c>
      <c r="G23" s="4" t="s">
        <v>73</v>
      </c>
      <c r="H23" s="4" t="s">
        <v>73</v>
      </c>
      <c r="I23" s="4">
        <v>1</v>
      </c>
      <c r="J23" s="4" t="s">
        <v>73</v>
      </c>
      <c r="K23" s="4" t="s">
        <v>73</v>
      </c>
      <c r="L23" s="4" t="s">
        <v>73</v>
      </c>
      <c r="M23" s="4" t="s">
        <v>73</v>
      </c>
      <c r="N23" s="4" t="s">
        <v>73</v>
      </c>
      <c r="O23" s="4" t="s">
        <v>73</v>
      </c>
      <c r="P23" s="4" t="s">
        <v>73</v>
      </c>
      <c r="Q23" s="4" t="s">
        <v>73</v>
      </c>
      <c r="R23" s="4" t="s">
        <v>73</v>
      </c>
      <c r="S23" s="4">
        <v>1</v>
      </c>
      <c r="T23" s="4" t="s">
        <v>73</v>
      </c>
      <c r="U23" s="4" t="s">
        <v>73</v>
      </c>
      <c r="V23" s="4" t="s">
        <v>73</v>
      </c>
      <c r="W23" s="4" t="s">
        <v>73</v>
      </c>
      <c r="X23" s="4">
        <v>2</v>
      </c>
      <c r="Y23" s="4">
        <v>4</v>
      </c>
      <c r="Z23" t="str">
        <f t="shared" si="0"/>
        <v>-</v>
      </c>
      <c r="AA23" t="str">
        <f t="shared" si="1"/>
        <v>p</v>
      </c>
    </row>
    <row r="24" spans="1:27" ht="30" x14ac:dyDescent="0.25">
      <c r="A24" s="9" t="s">
        <v>164</v>
      </c>
      <c r="B24" s="4" t="s">
        <v>73</v>
      </c>
      <c r="C24" s="4" t="s">
        <v>73</v>
      </c>
      <c r="D24" s="4" t="s">
        <v>73</v>
      </c>
      <c r="E24" s="4" t="s">
        <v>73</v>
      </c>
      <c r="F24" s="4" t="s">
        <v>73</v>
      </c>
      <c r="G24" s="4" t="s">
        <v>73</v>
      </c>
      <c r="H24" s="4" t="s">
        <v>73</v>
      </c>
      <c r="I24" s="4" t="s">
        <v>73</v>
      </c>
      <c r="J24" s="4" t="s">
        <v>73</v>
      </c>
      <c r="K24" s="4" t="s">
        <v>73</v>
      </c>
      <c r="L24" s="4" t="s">
        <v>73</v>
      </c>
      <c r="M24" s="4" t="s">
        <v>73</v>
      </c>
      <c r="N24" s="4" t="s">
        <v>73</v>
      </c>
      <c r="O24" s="4" t="s">
        <v>73</v>
      </c>
      <c r="P24" s="4" t="s">
        <v>73</v>
      </c>
      <c r="Q24" s="4" t="s">
        <v>73</v>
      </c>
      <c r="R24" s="4" t="s">
        <v>73</v>
      </c>
      <c r="S24" s="4" t="s">
        <v>73</v>
      </c>
      <c r="T24" s="4" t="s">
        <v>73</v>
      </c>
      <c r="U24" s="4" t="s">
        <v>73</v>
      </c>
      <c r="V24" s="4" t="s">
        <v>73</v>
      </c>
      <c r="W24" s="4" t="s">
        <v>73</v>
      </c>
      <c r="X24" s="4" t="s">
        <v>73</v>
      </c>
      <c r="Y24" s="4" t="s">
        <v>73</v>
      </c>
      <c r="Z24" t="str">
        <f t="shared" si="0"/>
        <v>-</v>
      </c>
      <c r="AA24" t="str">
        <f t="shared" si="1"/>
        <v>-</v>
      </c>
    </row>
    <row r="25" spans="1:27" ht="45" x14ac:dyDescent="0.25">
      <c r="A25" s="9" t="s">
        <v>165</v>
      </c>
      <c r="B25" s="4" t="s">
        <v>73</v>
      </c>
      <c r="C25" s="4" t="s">
        <v>73</v>
      </c>
      <c r="D25" s="4" t="s">
        <v>73</v>
      </c>
      <c r="E25" s="4" t="s">
        <v>73</v>
      </c>
      <c r="F25" s="4" t="s">
        <v>73</v>
      </c>
      <c r="G25" s="4" t="s">
        <v>73</v>
      </c>
      <c r="H25" s="4" t="s">
        <v>73</v>
      </c>
      <c r="I25" s="4" t="s">
        <v>73</v>
      </c>
      <c r="J25" s="4">
        <v>1</v>
      </c>
      <c r="K25" s="4" t="s">
        <v>73</v>
      </c>
      <c r="L25" s="4" t="s">
        <v>73</v>
      </c>
      <c r="M25" s="4" t="s">
        <v>73</v>
      </c>
      <c r="N25" s="4" t="s">
        <v>73</v>
      </c>
      <c r="O25" s="4" t="s">
        <v>73</v>
      </c>
      <c r="P25" s="4" t="s">
        <v>73</v>
      </c>
      <c r="Q25" s="4" t="s">
        <v>73</v>
      </c>
      <c r="R25" s="4" t="s">
        <v>73</v>
      </c>
      <c r="S25" s="4" t="s">
        <v>73</v>
      </c>
      <c r="T25" s="4" t="s">
        <v>73</v>
      </c>
      <c r="U25" s="4" t="s">
        <v>73</v>
      </c>
      <c r="V25" s="4">
        <v>1</v>
      </c>
      <c r="W25" s="4" t="s">
        <v>73</v>
      </c>
      <c r="X25" s="4" t="s">
        <v>73</v>
      </c>
      <c r="Y25" s="4">
        <v>2</v>
      </c>
      <c r="Z25" t="str">
        <f t="shared" si="0"/>
        <v>-</v>
      </c>
      <c r="AA25" t="str">
        <f t="shared" si="1"/>
        <v>p</v>
      </c>
    </row>
    <row r="26" spans="1:27" ht="30" x14ac:dyDescent="0.25">
      <c r="A26" s="9" t="s">
        <v>166</v>
      </c>
      <c r="B26" s="4">
        <v>1</v>
      </c>
      <c r="C26" s="4">
        <v>1</v>
      </c>
      <c r="D26" s="4" t="s">
        <v>73</v>
      </c>
      <c r="E26" s="4" t="s">
        <v>73</v>
      </c>
      <c r="F26" s="4" t="s">
        <v>73</v>
      </c>
      <c r="G26" s="4" t="s">
        <v>73</v>
      </c>
      <c r="H26" s="4" t="s">
        <v>73</v>
      </c>
      <c r="I26" s="4" t="s">
        <v>73</v>
      </c>
      <c r="J26" s="4">
        <v>1</v>
      </c>
      <c r="K26" s="4">
        <v>2</v>
      </c>
      <c r="L26" s="4">
        <v>1</v>
      </c>
      <c r="M26" s="4" t="s">
        <v>73</v>
      </c>
      <c r="N26" s="4">
        <v>2</v>
      </c>
      <c r="O26" s="4">
        <v>1</v>
      </c>
      <c r="P26" s="4" t="s">
        <v>73</v>
      </c>
      <c r="Q26" s="4" t="s">
        <v>73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 t="s">
        <v>73</v>
      </c>
      <c r="X26" s="4" t="s">
        <v>73</v>
      </c>
      <c r="Y26" s="4">
        <v>13</v>
      </c>
      <c r="Z26" t="str">
        <f t="shared" si="0"/>
        <v>p</v>
      </c>
      <c r="AA26" t="str">
        <f t="shared" si="1"/>
        <v>p</v>
      </c>
    </row>
    <row r="27" spans="1:27" x14ac:dyDescent="0.25">
      <c r="A27" s="9" t="s">
        <v>167</v>
      </c>
      <c r="B27" s="4">
        <v>1</v>
      </c>
      <c r="C27" s="4" t="s">
        <v>73</v>
      </c>
      <c r="D27" s="4" t="s">
        <v>73</v>
      </c>
      <c r="E27" s="4" t="s">
        <v>73</v>
      </c>
      <c r="F27" s="4" t="s">
        <v>73</v>
      </c>
      <c r="G27" s="4">
        <v>1</v>
      </c>
      <c r="H27" s="4">
        <v>1</v>
      </c>
      <c r="I27" s="4" t="s">
        <v>73</v>
      </c>
      <c r="J27" s="4" t="s">
        <v>73</v>
      </c>
      <c r="K27" s="4" t="s">
        <v>73</v>
      </c>
      <c r="L27" s="4" t="s">
        <v>73</v>
      </c>
      <c r="M27" s="4" t="s">
        <v>73</v>
      </c>
      <c r="N27" s="4" t="s">
        <v>73</v>
      </c>
      <c r="O27" s="4" t="s">
        <v>73</v>
      </c>
      <c r="P27" s="4" t="s">
        <v>73</v>
      </c>
      <c r="Q27" s="4" t="s">
        <v>73</v>
      </c>
      <c r="R27" s="4" t="s">
        <v>73</v>
      </c>
      <c r="S27" s="4" t="s">
        <v>73</v>
      </c>
      <c r="T27" s="4" t="s">
        <v>73</v>
      </c>
      <c r="U27" s="4" t="s">
        <v>73</v>
      </c>
      <c r="V27" s="4" t="s">
        <v>73</v>
      </c>
      <c r="W27" s="4" t="s">
        <v>73</v>
      </c>
      <c r="X27" s="4" t="s">
        <v>73</v>
      </c>
      <c r="Y27" s="4">
        <v>2</v>
      </c>
      <c r="Z27" t="str">
        <f t="shared" si="0"/>
        <v>p</v>
      </c>
      <c r="AA27" t="str">
        <f t="shared" si="1"/>
        <v>p</v>
      </c>
    </row>
    <row r="28" spans="1:27" x14ac:dyDescent="0.25">
      <c r="A28" s="9" t="s">
        <v>168</v>
      </c>
      <c r="B28" s="4" t="s">
        <v>73</v>
      </c>
      <c r="C28" s="4" t="s">
        <v>73</v>
      </c>
      <c r="D28" s="4" t="s">
        <v>73</v>
      </c>
      <c r="E28" s="4" t="s">
        <v>73</v>
      </c>
      <c r="F28" s="4" t="s">
        <v>73</v>
      </c>
      <c r="G28" s="4" t="s">
        <v>73</v>
      </c>
      <c r="H28" s="4" t="s">
        <v>73</v>
      </c>
      <c r="I28" s="4" t="s">
        <v>73</v>
      </c>
      <c r="J28" s="4" t="s">
        <v>73</v>
      </c>
      <c r="K28" s="4" t="s">
        <v>73</v>
      </c>
      <c r="L28" s="4" t="s">
        <v>73</v>
      </c>
      <c r="M28" s="4" t="s">
        <v>73</v>
      </c>
      <c r="N28" s="4" t="s">
        <v>73</v>
      </c>
      <c r="O28" s="4" t="s">
        <v>73</v>
      </c>
      <c r="P28" s="4" t="s">
        <v>73</v>
      </c>
      <c r="Q28" s="4" t="s">
        <v>73</v>
      </c>
      <c r="R28" s="4" t="s">
        <v>73</v>
      </c>
      <c r="S28" s="4" t="s">
        <v>73</v>
      </c>
      <c r="T28" s="4" t="s">
        <v>73</v>
      </c>
      <c r="U28" s="4" t="s">
        <v>73</v>
      </c>
      <c r="V28" s="4" t="s">
        <v>73</v>
      </c>
      <c r="W28" s="4">
        <v>2</v>
      </c>
      <c r="X28" s="4">
        <v>1</v>
      </c>
      <c r="Y28" s="4">
        <v>3</v>
      </c>
      <c r="Z28" t="str">
        <f t="shared" si="0"/>
        <v>-</v>
      </c>
      <c r="AA28" t="str">
        <f t="shared" si="1"/>
        <v>p</v>
      </c>
    </row>
    <row r="29" spans="1:27" x14ac:dyDescent="0.25">
      <c r="A29" s="9" t="s">
        <v>169</v>
      </c>
      <c r="B29" s="4" t="s">
        <v>73</v>
      </c>
      <c r="C29" s="4" t="s">
        <v>73</v>
      </c>
      <c r="D29" s="4" t="s">
        <v>73</v>
      </c>
      <c r="E29" s="4" t="s">
        <v>73</v>
      </c>
      <c r="F29" s="4" t="s">
        <v>73</v>
      </c>
      <c r="G29" s="4" t="s">
        <v>73</v>
      </c>
      <c r="H29" s="4" t="s">
        <v>73</v>
      </c>
      <c r="I29" s="4" t="s">
        <v>73</v>
      </c>
      <c r="J29" s="4" t="s">
        <v>73</v>
      </c>
      <c r="K29" s="4" t="s">
        <v>73</v>
      </c>
      <c r="L29" s="4" t="s">
        <v>73</v>
      </c>
      <c r="M29" s="4" t="s">
        <v>73</v>
      </c>
      <c r="N29" s="4" t="s">
        <v>73</v>
      </c>
      <c r="O29" s="4" t="s">
        <v>73</v>
      </c>
      <c r="P29" s="4" t="s">
        <v>73</v>
      </c>
      <c r="Q29" s="4" t="s">
        <v>73</v>
      </c>
      <c r="R29" s="4" t="s">
        <v>73</v>
      </c>
      <c r="S29" s="4" t="s">
        <v>73</v>
      </c>
      <c r="T29" s="4" t="s">
        <v>73</v>
      </c>
      <c r="U29" s="4" t="s">
        <v>73</v>
      </c>
      <c r="V29" s="4" t="s">
        <v>73</v>
      </c>
      <c r="W29" s="4" t="s">
        <v>73</v>
      </c>
      <c r="X29" s="4" t="s">
        <v>73</v>
      </c>
      <c r="Y29" s="4" t="s">
        <v>73</v>
      </c>
      <c r="Z29" t="str">
        <f t="shared" si="0"/>
        <v>-</v>
      </c>
      <c r="AA29" t="str">
        <f t="shared" si="1"/>
        <v>-</v>
      </c>
    </row>
    <row r="30" spans="1:27" x14ac:dyDescent="0.25">
      <c r="A30" s="9" t="s">
        <v>170</v>
      </c>
      <c r="B30" s="4" t="s">
        <v>73</v>
      </c>
      <c r="C30" s="4" t="s">
        <v>73</v>
      </c>
      <c r="D30" s="4" t="s">
        <v>73</v>
      </c>
      <c r="E30" s="4" t="s">
        <v>73</v>
      </c>
      <c r="F30" s="4" t="s">
        <v>73</v>
      </c>
      <c r="G30" s="4" t="s">
        <v>73</v>
      </c>
      <c r="H30" s="4" t="s">
        <v>73</v>
      </c>
      <c r="I30" s="4">
        <v>1</v>
      </c>
      <c r="J30" s="4" t="s">
        <v>73</v>
      </c>
      <c r="K30" s="4" t="s">
        <v>73</v>
      </c>
      <c r="L30" s="4" t="s">
        <v>73</v>
      </c>
      <c r="M30" s="4" t="s">
        <v>73</v>
      </c>
      <c r="N30" s="4" t="s">
        <v>73</v>
      </c>
      <c r="O30" s="4" t="s">
        <v>73</v>
      </c>
      <c r="P30" s="4" t="s">
        <v>73</v>
      </c>
      <c r="Q30" s="4" t="s">
        <v>73</v>
      </c>
      <c r="R30" s="4" t="s">
        <v>73</v>
      </c>
      <c r="S30" s="4" t="s">
        <v>73</v>
      </c>
      <c r="T30" s="4" t="s">
        <v>73</v>
      </c>
      <c r="U30" s="4" t="s">
        <v>73</v>
      </c>
      <c r="V30" s="4" t="s">
        <v>73</v>
      </c>
      <c r="W30" s="4" t="s">
        <v>73</v>
      </c>
      <c r="X30" s="4" t="s">
        <v>73</v>
      </c>
      <c r="Y30" s="4">
        <v>1</v>
      </c>
      <c r="Z30" t="str">
        <f t="shared" si="0"/>
        <v>-</v>
      </c>
      <c r="AA30" t="str">
        <f t="shared" si="1"/>
        <v>p</v>
      </c>
    </row>
    <row r="31" spans="1:27" x14ac:dyDescent="0.25">
      <c r="A31" s="9" t="s">
        <v>171</v>
      </c>
      <c r="B31" s="4">
        <v>1</v>
      </c>
      <c r="C31" s="4">
        <v>1</v>
      </c>
      <c r="D31" s="4" t="s">
        <v>73</v>
      </c>
      <c r="E31" s="4" t="s">
        <v>73</v>
      </c>
      <c r="F31" s="4" t="s">
        <v>73</v>
      </c>
      <c r="G31" s="4" t="s">
        <v>73</v>
      </c>
      <c r="H31" s="4" t="s">
        <v>73</v>
      </c>
      <c r="I31" s="4" t="s">
        <v>73</v>
      </c>
      <c r="J31" s="4" t="s">
        <v>73</v>
      </c>
      <c r="K31" s="4" t="s">
        <v>73</v>
      </c>
      <c r="L31" s="4" t="s">
        <v>73</v>
      </c>
      <c r="M31" s="4" t="s">
        <v>73</v>
      </c>
      <c r="N31" s="4" t="s">
        <v>73</v>
      </c>
      <c r="O31" s="4" t="s">
        <v>73</v>
      </c>
      <c r="P31" s="4" t="s">
        <v>73</v>
      </c>
      <c r="Q31" s="4" t="s">
        <v>73</v>
      </c>
      <c r="R31" s="4" t="s">
        <v>73</v>
      </c>
      <c r="S31" s="4" t="s">
        <v>73</v>
      </c>
      <c r="T31" s="4" t="s">
        <v>73</v>
      </c>
      <c r="U31" s="4" t="s">
        <v>73</v>
      </c>
      <c r="V31" s="4" t="s">
        <v>73</v>
      </c>
      <c r="W31" s="4" t="s">
        <v>73</v>
      </c>
      <c r="X31" s="4" t="s">
        <v>73</v>
      </c>
      <c r="Y31" s="4">
        <v>1</v>
      </c>
      <c r="Z31" t="str">
        <f t="shared" si="0"/>
        <v>p</v>
      </c>
      <c r="AA31" t="str">
        <f t="shared" si="1"/>
        <v>p</v>
      </c>
    </row>
    <row r="32" spans="1:27" ht="30" x14ac:dyDescent="0.25">
      <c r="A32" s="9" t="s">
        <v>172</v>
      </c>
      <c r="B32" s="4" t="s">
        <v>73</v>
      </c>
      <c r="C32" s="4" t="s">
        <v>73</v>
      </c>
      <c r="D32" s="4" t="s">
        <v>73</v>
      </c>
      <c r="E32" s="4" t="s">
        <v>73</v>
      </c>
      <c r="F32" s="4" t="s">
        <v>73</v>
      </c>
      <c r="G32" s="4" t="s">
        <v>73</v>
      </c>
      <c r="H32" s="4" t="s">
        <v>73</v>
      </c>
      <c r="I32" s="4" t="s">
        <v>73</v>
      </c>
      <c r="J32" s="4" t="s">
        <v>73</v>
      </c>
      <c r="K32" s="4" t="s">
        <v>73</v>
      </c>
      <c r="L32" s="4" t="s">
        <v>73</v>
      </c>
      <c r="M32" s="4" t="s">
        <v>73</v>
      </c>
      <c r="N32" s="4" t="s">
        <v>73</v>
      </c>
      <c r="O32" s="4" t="s">
        <v>73</v>
      </c>
      <c r="P32" s="4" t="s">
        <v>73</v>
      </c>
      <c r="Q32" s="4" t="s">
        <v>73</v>
      </c>
      <c r="R32" s="4" t="s">
        <v>73</v>
      </c>
      <c r="S32" s="4" t="s">
        <v>73</v>
      </c>
      <c r="T32" s="4" t="s">
        <v>73</v>
      </c>
      <c r="U32" s="4" t="s">
        <v>73</v>
      </c>
      <c r="V32" s="4" t="s">
        <v>73</v>
      </c>
      <c r="W32" s="4" t="s">
        <v>73</v>
      </c>
      <c r="X32" s="4" t="s">
        <v>73</v>
      </c>
      <c r="Y32" s="4" t="s">
        <v>73</v>
      </c>
      <c r="Z32" t="str">
        <f t="shared" si="0"/>
        <v>-</v>
      </c>
      <c r="AA32" t="str">
        <f t="shared" si="1"/>
        <v>-</v>
      </c>
    </row>
    <row r="33" spans="1:27" ht="30" x14ac:dyDescent="0.25">
      <c r="A33" s="9" t="s">
        <v>173</v>
      </c>
      <c r="B33" s="4">
        <v>2</v>
      </c>
      <c r="C33" s="4" t="s">
        <v>73</v>
      </c>
      <c r="D33" s="4">
        <v>1</v>
      </c>
      <c r="E33" s="4">
        <v>1</v>
      </c>
      <c r="F33" s="4" t="s">
        <v>73</v>
      </c>
      <c r="G33" s="4" t="s">
        <v>73</v>
      </c>
      <c r="H33" s="4">
        <v>1</v>
      </c>
      <c r="I33" s="4" t="s">
        <v>73</v>
      </c>
      <c r="J33" s="4">
        <v>3</v>
      </c>
      <c r="K33" s="4">
        <v>2</v>
      </c>
      <c r="L33" s="4">
        <v>1</v>
      </c>
      <c r="M33" s="4">
        <v>1</v>
      </c>
      <c r="N33" s="4">
        <v>4</v>
      </c>
      <c r="O33" s="4">
        <v>3</v>
      </c>
      <c r="P33" s="4">
        <v>2</v>
      </c>
      <c r="Q33" s="4">
        <v>7</v>
      </c>
      <c r="R33" s="4">
        <v>4</v>
      </c>
      <c r="S33" s="4">
        <v>12</v>
      </c>
      <c r="T33" s="4">
        <v>18</v>
      </c>
      <c r="U33" s="4">
        <v>14</v>
      </c>
      <c r="V33" s="4">
        <v>14</v>
      </c>
      <c r="W33" s="4">
        <v>14</v>
      </c>
      <c r="X33" s="4">
        <v>9</v>
      </c>
      <c r="Y33" s="4">
        <v>111</v>
      </c>
      <c r="Z33" t="str">
        <f t="shared" si="0"/>
        <v>p</v>
      </c>
      <c r="AA33" t="str">
        <f t="shared" si="1"/>
        <v>p</v>
      </c>
    </row>
    <row r="34" spans="1:27" ht="30" x14ac:dyDescent="0.25">
      <c r="A34" s="9" t="s">
        <v>174</v>
      </c>
      <c r="B34" s="4" t="s">
        <v>73</v>
      </c>
      <c r="C34" s="4" t="s">
        <v>73</v>
      </c>
      <c r="D34" s="4" t="s">
        <v>73</v>
      </c>
      <c r="E34" s="4" t="s">
        <v>73</v>
      </c>
      <c r="F34" s="4" t="s">
        <v>73</v>
      </c>
      <c r="G34" s="4" t="s">
        <v>73</v>
      </c>
      <c r="H34" s="4" t="s">
        <v>73</v>
      </c>
      <c r="I34" s="4" t="s">
        <v>73</v>
      </c>
      <c r="J34" s="4" t="s">
        <v>73</v>
      </c>
      <c r="K34" s="4" t="s">
        <v>73</v>
      </c>
      <c r="L34" s="4" t="s">
        <v>73</v>
      </c>
      <c r="M34" s="4" t="s">
        <v>73</v>
      </c>
      <c r="N34" s="4" t="s">
        <v>73</v>
      </c>
      <c r="O34" s="4" t="s">
        <v>73</v>
      </c>
      <c r="P34" s="4" t="s">
        <v>73</v>
      </c>
      <c r="Q34" s="4" t="s">
        <v>73</v>
      </c>
      <c r="R34" s="4" t="s">
        <v>73</v>
      </c>
      <c r="S34" s="4" t="s">
        <v>73</v>
      </c>
      <c r="T34" s="4" t="s">
        <v>73</v>
      </c>
      <c r="U34" s="4" t="s">
        <v>73</v>
      </c>
      <c r="V34" s="4" t="s">
        <v>73</v>
      </c>
      <c r="W34" s="4" t="s">
        <v>73</v>
      </c>
      <c r="X34" s="4" t="s">
        <v>73</v>
      </c>
      <c r="Y34" s="4" t="s">
        <v>73</v>
      </c>
      <c r="Z34" t="str">
        <f t="shared" si="0"/>
        <v>-</v>
      </c>
      <c r="AA34" t="str">
        <f t="shared" si="1"/>
        <v>-</v>
      </c>
    </row>
    <row r="35" spans="1:27" ht="30" x14ac:dyDescent="0.25">
      <c r="A35" s="9" t="s">
        <v>175</v>
      </c>
      <c r="B35" s="4" t="s">
        <v>73</v>
      </c>
      <c r="C35" s="4" t="s">
        <v>73</v>
      </c>
      <c r="D35" s="4" t="s">
        <v>73</v>
      </c>
      <c r="E35" s="4" t="s">
        <v>73</v>
      </c>
      <c r="F35" s="4" t="s">
        <v>73</v>
      </c>
      <c r="G35" s="4" t="s">
        <v>73</v>
      </c>
      <c r="H35" s="4" t="s">
        <v>73</v>
      </c>
      <c r="I35" s="4" t="s">
        <v>73</v>
      </c>
      <c r="J35" s="4" t="s">
        <v>73</v>
      </c>
      <c r="K35" s="4" t="s">
        <v>73</v>
      </c>
      <c r="L35" s="4" t="s">
        <v>73</v>
      </c>
      <c r="M35" s="4" t="s">
        <v>73</v>
      </c>
      <c r="N35" s="4" t="s">
        <v>73</v>
      </c>
      <c r="O35" s="4" t="s">
        <v>73</v>
      </c>
      <c r="P35" s="4" t="s">
        <v>73</v>
      </c>
      <c r="Q35" s="4" t="s">
        <v>73</v>
      </c>
      <c r="R35" s="4" t="s">
        <v>73</v>
      </c>
      <c r="S35" s="4" t="s">
        <v>73</v>
      </c>
      <c r="T35" s="4" t="s">
        <v>73</v>
      </c>
      <c r="U35" s="4" t="s">
        <v>73</v>
      </c>
      <c r="V35" s="4" t="s">
        <v>73</v>
      </c>
      <c r="W35" s="4" t="s">
        <v>73</v>
      </c>
      <c r="X35" s="4" t="s">
        <v>73</v>
      </c>
      <c r="Y35" s="4" t="s">
        <v>73</v>
      </c>
      <c r="Z35" t="str">
        <f t="shared" si="0"/>
        <v>-</v>
      </c>
      <c r="AA35" t="str">
        <f t="shared" si="1"/>
        <v>-</v>
      </c>
    </row>
    <row r="36" spans="1:27" x14ac:dyDescent="0.25">
      <c r="A36" s="9" t="s">
        <v>176</v>
      </c>
      <c r="B36" s="4" t="s">
        <v>73</v>
      </c>
      <c r="C36" s="4" t="s">
        <v>73</v>
      </c>
      <c r="D36" s="4" t="s">
        <v>73</v>
      </c>
      <c r="E36" s="4" t="s">
        <v>73</v>
      </c>
      <c r="F36" s="4" t="s">
        <v>73</v>
      </c>
      <c r="G36" s="4" t="s">
        <v>73</v>
      </c>
      <c r="H36" s="4" t="s">
        <v>73</v>
      </c>
      <c r="I36" s="4" t="s">
        <v>73</v>
      </c>
      <c r="J36" s="4" t="s">
        <v>73</v>
      </c>
      <c r="K36" s="4" t="s">
        <v>73</v>
      </c>
      <c r="L36" s="4" t="s">
        <v>73</v>
      </c>
      <c r="M36" s="4" t="s">
        <v>73</v>
      </c>
      <c r="N36" s="4" t="s">
        <v>73</v>
      </c>
      <c r="O36" s="4" t="s">
        <v>73</v>
      </c>
      <c r="P36" s="4" t="s">
        <v>73</v>
      </c>
      <c r="Q36" s="4" t="s">
        <v>73</v>
      </c>
      <c r="R36" s="4" t="s">
        <v>73</v>
      </c>
      <c r="S36" s="4" t="s">
        <v>73</v>
      </c>
      <c r="T36" s="4" t="s">
        <v>73</v>
      </c>
      <c r="U36" s="4" t="s">
        <v>73</v>
      </c>
      <c r="V36" s="4" t="s">
        <v>73</v>
      </c>
      <c r="W36" s="4" t="s">
        <v>73</v>
      </c>
      <c r="X36" s="4" t="s">
        <v>73</v>
      </c>
      <c r="Y36" s="4" t="s">
        <v>73</v>
      </c>
      <c r="Z36" t="str">
        <f t="shared" si="0"/>
        <v>-</v>
      </c>
      <c r="AA36" t="str">
        <f t="shared" si="1"/>
        <v>-</v>
      </c>
    </row>
    <row r="37" spans="1:27" ht="30" x14ac:dyDescent="0.25">
      <c r="A37" s="9" t="s">
        <v>177</v>
      </c>
      <c r="B37" s="4" t="s">
        <v>73</v>
      </c>
      <c r="C37" s="4" t="s">
        <v>73</v>
      </c>
      <c r="D37" s="4" t="s">
        <v>73</v>
      </c>
      <c r="E37" s="4" t="s">
        <v>73</v>
      </c>
      <c r="F37" s="4" t="s">
        <v>73</v>
      </c>
      <c r="G37" s="4" t="s">
        <v>73</v>
      </c>
      <c r="H37" s="4" t="s">
        <v>73</v>
      </c>
      <c r="I37" s="4" t="s">
        <v>73</v>
      </c>
      <c r="J37" s="4" t="s">
        <v>73</v>
      </c>
      <c r="K37" s="4" t="s">
        <v>73</v>
      </c>
      <c r="L37" s="4" t="s">
        <v>73</v>
      </c>
      <c r="M37" s="4" t="s">
        <v>73</v>
      </c>
      <c r="N37" s="4" t="s">
        <v>73</v>
      </c>
      <c r="O37" s="4" t="s">
        <v>73</v>
      </c>
      <c r="P37" s="4" t="s">
        <v>73</v>
      </c>
      <c r="Q37" s="4" t="s">
        <v>73</v>
      </c>
      <c r="R37" s="4" t="s">
        <v>73</v>
      </c>
      <c r="S37" s="4" t="s">
        <v>73</v>
      </c>
      <c r="T37" s="4" t="s">
        <v>73</v>
      </c>
      <c r="U37" s="4" t="s">
        <v>73</v>
      </c>
      <c r="V37" s="4" t="s">
        <v>73</v>
      </c>
      <c r="W37" s="4" t="s">
        <v>73</v>
      </c>
      <c r="X37" s="4" t="s">
        <v>73</v>
      </c>
      <c r="Y37" s="4" t="s">
        <v>73</v>
      </c>
      <c r="Z37" t="str">
        <f t="shared" si="0"/>
        <v>-</v>
      </c>
      <c r="AA37" t="str">
        <f t="shared" si="1"/>
        <v>-</v>
      </c>
    </row>
    <row r="38" spans="1:27" x14ac:dyDescent="0.25">
      <c r="A38" s="9" t="s">
        <v>178</v>
      </c>
      <c r="B38" s="4" t="s">
        <v>73</v>
      </c>
      <c r="C38" s="4" t="s">
        <v>73</v>
      </c>
      <c r="D38" s="4" t="s">
        <v>73</v>
      </c>
      <c r="E38" s="4" t="s">
        <v>73</v>
      </c>
      <c r="F38" s="4" t="s">
        <v>73</v>
      </c>
      <c r="G38" s="4" t="s">
        <v>73</v>
      </c>
      <c r="H38" s="4" t="s">
        <v>73</v>
      </c>
      <c r="I38" s="4" t="s">
        <v>73</v>
      </c>
      <c r="J38" s="4" t="s">
        <v>73</v>
      </c>
      <c r="K38" s="4" t="s">
        <v>73</v>
      </c>
      <c r="L38" s="4" t="s">
        <v>73</v>
      </c>
      <c r="M38" s="4" t="s">
        <v>73</v>
      </c>
      <c r="N38" s="4" t="s">
        <v>73</v>
      </c>
      <c r="O38" s="4" t="s">
        <v>73</v>
      </c>
      <c r="P38" s="4" t="s">
        <v>73</v>
      </c>
      <c r="Q38" s="4" t="s">
        <v>73</v>
      </c>
      <c r="R38" s="4" t="s">
        <v>73</v>
      </c>
      <c r="S38" s="4" t="s">
        <v>73</v>
      </c>
      <c r="T38" s="4" t="s">
        <v>73</v>
      </c>
      <c r="U38" s="4" t="s">
        <v>73</v>
      </c>
      <c r="V38" s="4" t="s">
        <v>73</v>
      </c>
      <c r="W38" s="4" t="s">
        <v>73</v>
      </c>
      <c r="X38" s="4" t="s">
        <v>73</v>
      </c>
      <c r="Y38" s="4" t="s">
        <v>73</v>
      </c>
      <c r="Z38" t="str">
        <f t="shared" si="0"/>
        <v>-</v>
      </c>
      <c r="AA38" t="str">
        <f t="shared" si="1"/>
        <v>-</v>
      </c>
    </row>
    <row r="39" spans="1:27" x14ac:dyDescent="0.25">
      <c r="A39" s="9" t="s">
        <v>179</v>
      </c>
      <c r="B39" s="4" t="s">
        <v>73</v>
      </c>
      <c r="C39" s="4" t="s">
        <v>73</v>
      </c>
      <c r="D39" s="4" t="s">
        <v>73</v>
      </c>
      <c r="E39" s="4" t="s">
        <v>73</v>
      </c>
      <c r="F39" s="4" t="s">
        <v>73</v>
      </c>
      <c r="G39" s="4" t="s">
        <v>73</v>
      </c>
      <c r="H39" s="4" t="s">
        <v>73</v>
      </c>
      <c r="I39" s="4" t="s">
        <v>73</v>
      </c>
      <c r="J39" s="4" t="s">
        <v>73</v>
      </c>
      <c r="K39" s="4" t="s">
        <v>73</v>
      </c>
      <c r="L39" s="4" t="s">
        <v>73</v>
      </c>
      <c r="M39" s="4" t="s">
        <v>73</v>
      </c>
      <c r="N39" s="4" t="s">
        <v>73</v>
      </c>
      <c r="O39" s="4" t="s">
        <v>73</v>
      </c>
      <c r="P39" s="4" t="s">
        <v>73</v>
      </c>
      <c r="Q39" s="4" t="s">
        <v>73</v>
      </c>
      <c r="R39" s="4" t="s">
        <v>73</v>
      </c>
      <c r="S39" s="4">
        <v>1</v>
      </c>
      <c r="T39" s="4" t="s">
        <v>73</v>
      </c>
      <c r="U39" s="4">
        <v>2</v>
      </c>
      <c r="V39" s="4" t="s">
        <v>73</v>
      </c>
      <c r="W39" s="4" t="s">
        <v>73</v>
      </c>
      <c r="X39" s="4" t="s">
        <v>73</v>
      </c>
      <c r="Y39" s="4">
        <v>3</v>
      </c>
      <c r="Z39" t="str">
        <f t="shared" si="0"/>
        <v>-</v>
      </c>
      <c r="AA39" t="str">
        <f t="shared" si="1"/>
        <v>p</v>
      </c>
    </row>
    <row r="40" spans="1:27" x14ac:dyDescent="0.25">
      <c r="A40" s="9" t="s">
        <v>180</v>
      </c>
      <c r="B40" s="4" t="s">
        <v>73</v>
      </c>
      <c r="C40" s="4" t="s">
        <v>73</v>
      </c>
      <c r="D40" s="4" t="s">
        <v>73</v>
      </c>
      <c r="E40" s="4" t="s">
        <v>73</v>
      </c>
      <c r="F40" s="4" t="s">
        <v>73</v>
      </c>
      <c r="G40" s="4" t="s">
        <v>73</v>
      </c>
      <c r="H40" s="4" t="s">
        <v>73</v>
      </c>
      <c r="I40" s="4" t="s">
        <v>73</v>
      </c>
      <c r="J40" s="4" t="s">
        <v>73</v>
      </c>
      <c r="K40" s="4" t="s">
        <v>73</v>
      </c>
      <c r="L40" s="4" t="s">
        <v>73</v>
      </c>
      <c r="M40" s="4" t="s">
        <v>73</v>
      </c>
      <c r="N40" s="4" t="s">
        <v>73</v>
      </c>
      <c r="O40" s="4" t="s">
        <v>73</v>
      </c>
      <c r="P40" s="4" t="s">
        <v>73</v>
      </c>
      <c r="Q40" s="4" t="s">
        <v>73</v>
      </c>
      <c r="R40" s="4" t="s">
        <v>73</v>
      </c>
      <c r="S40" s="4" t="s">
        <v>73</v>
      </c>
      <c r="T40" s="4" t="s">
        <v>73</v>
      </c>
      <c r="U40" s="4" t="s">
        <v>73</v>
      </c>
      <c r="V40" s="4" t="s">
        <v>73</v>
      </c>
      <c r="W40" s="4" t="s">
        <v>73</v>
      </c>
      <c r="X40" s="4" t="s">
        <v>73</v>
      </c>
      <c r="Y40" s="4" t="s">
        <v>73</v>
      </c>
      <c r="Z40" t="str">
        <f t="shared" si="0"/>
        <v>-</v>
      </c>
      <c r="AA40" t="str">
        <f t="shared" si="1"/>
        <v>-</v>
      </c>
    </row>
    <row r="41" spans="1:27" x14ac:dyDescent="0.25">
      <c r="A41" s="9" t="s">
        <v>181</v>
      </c>
      <c r="B41" s="4" t="s">
        <v>73</v>
      </c>
      <c r="C41" s="4" t="s">
        <v>73</v>
      </c>
      <c r="D41" s="4" t="s">
        <v>73</v>
      </c>
      <c r="E41" s="4" t="s">
        <v>73</v>
      </c>
      <c r="F41" s="4" t="s">
        <v>73</v>
      </c>
      <c r="G41" s="4" t="s">
        <v>73</v>
      </c>
      <c r="H41" s="4" t="s">
        <v>73</v>
      </c>
      <c r="I41" s="4" t="s">
        <v>73</v>
      </c>
      <c r="J41" s="4" t="s">
        <v>73</v>
      </c>
      <c r="K41" s="4" t="s">
        <v>73</v>
      </c>
      <c r="L41" s="4" t="s">
        <v>73</v>
      </c>
      <c r="M41" s="4" t="s">
        <v>73</v>
      </c>
      <c r="N41" s="4" t="s">
        <v>73</v>
      </c>
      <c r="O41" s="4" t="s">
        <v>73</v>
      </c>
      <c r="P41" s="4" t="s">
        <v>73</v>
      </c>
      <c r="Q41" s="4" t="s">
        <v>73</v>
      </c>
      <c r="R41" s="4" t="s">
        <v>73</v>
      </c>
      <c r="S41" s="4" t="s">
        <v>73</v>
      </c>
      <c r="T41" s="4" t="s">
        <v>73</v>
      </c>
      <c r="U41" s="4" t="s">
        <v>73</v>
      </c>
      <c r="V41" s="4" t="s">
        <v>73</v>
      </c>
      <c r="W41" s="4" t="s">
        <v>73</v>
      </c>
      <c r="X41" s="4" t="s">
        <v>73</v>
      </c>
      <c r="Y41" s="4" t="s">
        <v>73</v>
      </c>
      <c r="Z41" t="str">
        <f t="shared" si="0"/>
        <v>-</v>
      </c>
      <c r="AA41" t="str">
        <f t="shared" si="1"/>
        <v>-</v>
      </c>
    </row>
    <row r="42" spans="1:27" x14ac:dyDescent="0.25">
      <c r="A42" s="9" t="s">
        <v>182</v>
      </c>
      <c r="B42" s="4" t="s">
        <v>73</v>
      </c>
      <c r="C42" s="4" t="s">
        <v>73</v>
      </c>
      <c r="D42" s="4" t="s">
        <v>73</v>
      </c>
      <c r="E42" s="4" t="s">
        <v>73</v>
      </c>
      <c r="F42" s="4" t="s">
        <v>73</v>
      </c>
      <c r="G42" s="4" t="s">
        <v>73</v>
      </c>
      <c r="H42" s="4" t="s">
        <v>73</v>
      </c>
      <c r="I42" s="4" t="s">
        <v>73</v>
      </c>
      <c r="J42" s="4" t="s">
        <v>73</v>
      </c>
      <c r="K42" s="4" t="s">
        <v>73</v>
      </c>
      <c r="L42" s="4" t="s">
        <v>73</v>
      </c>
      <c r="M42" s="4" t="s">
        <v>73</v>
      </c>
      <c r="N42" s="4" t="s">
        <v>73</v>
      </c>
      <c r="O42" s="4" t="s">
        <v>73</v>
      </c>
      <c r="P42" s="4" t="s">
        <v>73</v>
      </c>
      <c r="Q42" s="4">
        <v>1</v>
      </c>
      <c r="R42" s="4" t="s">
        <v>73</v>
      </c>
      <c r="S42" s="4" t="s">
        <v>73</v>
      </c>
      <c r="T42" s="4">
        <v>2</v>
      </c>
      <c r="U42" s="4" t="s">
        <v>73</v>
      </c>
      <c r="V42" s="4" t="s">
        <v>73</v>
      </c>
      <c r="W42" s="4" t="s">
        <v>73</v>
      </c>
      <c r="X42" s="4" t="s">
        <v>73</v>
      </c>
      <c r="Y42" s="4">
        <v>3</v>
      </c>
      <c r="Z42" t="str">
        <f t="shared" si="0"/>
        <v>-</v>
      </c>
      <c r="AA42" t="str">
        <f t="shared" si="1"/>
        <v>p</v>
      </c>
    </row>
    <row r="43" spans="1:27" x14ac:dyDescent="0.25">
      <c r="A43" s="9" t="s">
        <v>183</v>
      </c>
      <c r="B43" s="4" t="s">
        <v>73</v>
      </c>
      <c r="C43" s="4" t="s">
        <v>73</v>
      </c>
      <c r="D43" s="4" t="s">
        <v>73</v>
      </c>
      <c r="E43" s="4" t="s">
        <v>73</v>
      </c>
      <c r="F43" s="4" t="s">
        <v>73</v>
      </c>
      <c r="G43" s="4" t="s">
        <v>73</v>
      </c>
      <c r="H43" s="4" t="s">
        <v>73</v>
      </c>
      <c r="I43" s="4" t="s">
        <v>73</v>
      </c>
      <c r="J43" s="4" t="s">
        <v>73</v>
      </c>
      <c r="K43" s="4" t="s">
        <v>73</v>
      </c>
      <c r="L43" s="4" t="s">
        <v>73</v>
      </c>
      <c r="M43" s="4" t="s">
        <v>73</v>
      </c>
      <c r="N43" s="4">
        <v>1</v>
      </c>
      <c r="O43" s="4" t="s">
        <v>73</v>
      </c>
      <c r="P43" s="4" t="s">
        <v>73</v>
      </c>
      <c r="Q43" s="4" t="s">
        <v>73</v>
      </c>
      <c r="R43" s="4">
        <v>1</v>
      </c>
      <c r="S43" s="4" t="s">
        <v>73</v>
      </c>
      <c r="T43" s="4">
        <v>2</v>
      </c>
      <c r="U43" s="4" t="s">
        <v>73</v>
      </c>
      <c r="V43" s="4" t="s">
        <v>73</v>
      </c>
      <c r="W43" s="4">
        <v>1</v>
      </c>
      <c r="X43" s="4" t="s">
        <v>73</v>
      </c>
      <c r="Y43" s="4">
        <v>5</v>
      </c>
      <c r="Z43" t="str">
        <f t="shared" si="0"/>
        <v>-</v>
      </c>
      <c r="AA43" t="str">
        <f t="shared" si="1"/>
        <v>p</v>
      </c>
    </row>
    <row r="44" spans="1:27" x14ac:dyDescent="0.25">
      <c r="A44" s="9" t="s">
        <v>184</v>
      </c>
      <c r="B44" s="4" t="s">
        <v>73</v>
      </c>
      <c r="C44" s="4" t="s">
        <v>73</v>
      </c>
      <c r="D44" s="4" t="s">
        <v>73</v>
      </c>
      <c r="E44" s="4" t="s">
        <v>73</v>
      </c>
      <c r="F44" s="4" t="s">
        <v>73</v>
      </c>
      <c r="G44" s="4" t="s">
        <v>73</v>
      </c>
      <c r="H44" s="4" t="s">
        <v>73</v>
      </c>
      <c r="I44" s="4" t="s">
        <v>73</v>
      </c>
      <c r="J44" s="4" t="s">
        <v>73</v>
      </c>
      <c r="K44" s="4" t="s">
        <v>73</v>
      </c>
      <c r="L44" s="4" t="s">
        <v>73</v>
      </c>
      <c r="M44" s="4" t="s">
        <v>73</v>
      </c>
      <c r="N44" s="4" t="s">
        <v>73</v>
      </c>
      <c r="O44" s="4" t="s">
        <v>73</v>
      </c>
      <c r="P44" s="4" t="s">
        <v>73</v>
      </c>
      <c r="Q44" s="4" t="s">
        <v>73</v>
      </c>
      <c r="R44" s="4" t="s">
        <v>73</v>
      </c>
      <c r="S44" s="4" t="s">
        <v>73</v>
      </c>
      <c r="T44" s="4" t="s">
        <v>73</v>
      </c>
      <c r="U44" s="4" t="s">
        <v>73</v>
      </c>
      <c r="V44" s="4" t="s">
        <v>73</v>
      </c>
      <c r="W44" s="4" t="s">
        <v>73</v>
      </c>
      <c r="X44" s="4" t="s">
        <v>73</v>
      </c>
      <c r="Y44" s="4" t="s">
        <v>73</v>
      </c>
      <c r="Z44" t="str">
        <f t="shared" si="0"/>
        <v>-</v>
      </c>
      <c r="AA44" t="str">
        <f t="shared" si="1"/>
        <v>-</v>
      </c>
    </row>
    <row r="45" spans="1:27" x14ac:dyDescent="0.25">
      <c r="A45" s="9" t="s">
        <v>185</v>
      </c>
      <c r="B45" s="4">
        <v>1</v>
      </c>
      <c r="C45" s="4">
        <v>1</v>
      </c>
      <c r="D45" s="4" t="s">
        <v>73</v>
      </c>
      <c r="E45" s="4" t="s">
        <v>73</v>
      </c>
      <c r="F45" s="4" t="s">
        <v>73</v>
      </c>
      <c r="G45" s="4" t="s">
        <v>73</v>
      </c>
      <c r="H45" s="4" t="s">
        <v>73</v>
      </c>
      <c r="I45" s="4" t="s">
        <v>73</v>
      </c>
      <c r="J45" s="4" t="s">
        <v>73</v>
      </c>
      <c r="K45" s="4" t="s">
        <v>73</v>
      </c>
      <c r="L45" s="4" t="s">
        <v>73</v>
      </c>
      <c r="M45" s="4" t="s">
        <v>73</v>
      </c>
      <c r="N45" s="4" t="s">
        <v>73</v>
      </c>
      <c r="O45" s="4" t="s">
        <v>73</v>
      </c>
      <c r="P45" s="4" t="s">
        <v>73</v>
      </c>
      <c r="Q45" s="4" t="s">
        <v>73</v>
      </c>
      <c r="R45" s="4" t="s">
        <v>73</v>
      </c>
      <c r="S45" s="4" t="s">
        <v>73</v>
      </c>
      <c r="T45" s="4" t="s">
        <v>73</v>
      </c>
      <c r="U45" s="4" t="s">
        <v>73</v>
      </c>
      <c r="V45" s="4" t="s">
        <v>73</v>
      </c>
      <c r="W45" s="4" t="s">
        <v>73</v>
      </c>
      <c r="X45" s="4" t="s">
        <v>73</v>
      </c>
      <c r="Y45" s="4">
        <v>1</v>
      </c>
      <c r="Z45" t="str">
        <f t="shared" si="0"/>
        <v>p</v>
      </c>
      <c r="AA45" t="str">
        <f t="shared" si="1"/>
        <v>p</v>
      </c>
    </row>
    <row r="46" spans="1:27" ht="30" x14ac:dyDescent="0.25">
      <c r="A46" s="9" t="s">
        <v>186</v>
      </c>
      <c r="B46" s="4" t="s">
        <v>73</v>
      </c>
      <c r="C46" s="4" t="s">
        <v>73</v>
      </c>
      <c r="D46" s="4" t="s">
        <v>73</v>
      </c>
      <c r="E46" s="4" t="s">
        <v>73</v>
      </c>
      <c r="F46" s="4" t="s">
        <v>73</v>
      </c>
      <c r="G46" s="4" t="s">
        <v>73</v>
      </c>
      <c r="H46" s="4" t="s">
        <v>73</v>
      </c>
      <c r="I46" s="4" t="s">
        <v>73</v>
      </c>
      <c r="J46" s="4" t="s">
        <v>73</v>
      </c>
      <c r="K46" s="4" t="s">
        <v>73</v>
      </c>
      <c r="L46" s="4" t="s">
        <v>73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73</v>
      </c>
      <c r="R46" s="4" t="s">
        <v>73</v>
      </c>
      <c r="S46" s="4" t="s">
        <v>73</v>
      </c>
      <c r="T46" s="4" t="s">
        <v>73</v>
      </c>
      <c r="U46" s="4" t="s">
        <v>73</v>
      </c>
      <c r="V46" s="4" t="s">
        <v>73</v>
      </c>
      <c r="W46" s="4" t="s">
        <v>73</v>
      </c>
      <c r="X46" s="4" t="s">
        <v>73</v>
      </c>
      <c r="Y46" s="4" t="s">
        <v>73</v>
      </c>
      <c r="Z46" t="str">
        <f t="shared" si="0"/>
        <v>-</v>
      </c>
      <c r="AA46" t="str">
        <f t="shared" si="1"/>
        <v>-</v>
      </c>
    </row>
    <row r="47" spans="1:27" ht="45" x14ac:dyDescent="0.25">
      <c r="A47" s="9" t="s">
        <v>187</v>
      </c>
      <c r="B47" s="4">
        <v>27</v>
      </c>
      <c r="C47" s="4">
        <v>19</v>
      </c>
      <c r="D47" s="4">
        <v>6</v>
      </c>
      <c r="E47" s="4" t="s">
        <v>73</v>
      </c>
      <c r="F47" s="4">
        <v>1</v>
      </c>
      <c r="G47" s="4">
        <v>1</v>
      </c>
      <c r="H47" s="4">
        <v>1</v>
      </c>
      <c r="I47" s="4">
        <v>1</v>
      </c>
      <c r="J47" s="4">
        <v>4</v>
      </c>
      <c r="K47" s="4">
        <v>3</v>
      </c>
      <c r="L47" s="4">
        <v>1</v>
      </c>
      <c r="M47" s="4">
        <v>2</v>
      </c>
      <c r="N47" s="4">
        <v>3</v>
      </c>
      <c r="O47" s="4">
        <v>4</v>
      </c>
      <c r="P47" s="4">
        <v>3</v>
      </c>
      <c r="Q47" s="4">
        <v>3</v>
      </c>
      <c r="R47" s="4">
        <v>6</v>
      </c>
      <c r="S47" s="4">
        <v>7</v>
      </c>
      <c r="T47" s="4">
        <v>6</v>
      </c>
      <c r="U47" s="4">
        <v>8</v>
      </c>
      <c r="V47" s="4">
        <v>6</v>
      </c>
      <c r="W47" s="4">
        <v>4</v>
      </c>
      <c r="X47" s="4">
        <v>1</v>
      </c>
      <c r="Y47" s="4">
        <v>90</v>
      </c>
      <c r="Z47" t="str">
        <f t="shared" si="0"/>
        <v>p</v>
      </c>
      <c r="AA47" t="str">
        <f t="shared" si="1"/>
        <v>p</v>
      </c>
    </row>
    <row r="48" spans="1:27" ht="60" x14ac:dyDescent="0.25">
      <c r="A48" s="9" t="s">
        <v>188</v>
      </c>
      <c r="B48" s="4">
        <v>10</v>
      </c>
      <c r="C48" s="4">
        <v>8</v>
      </c>
      <c r="D48" s="4">
        <v>2</v>
      </c>
      <c r="E48" s="4" t="s">
        <v>73</v>
      </c>
      <c r="F48" s="4" t="s">
        <v>73</v>
      </c>
      <c r="G48" s="4" t="s">
        <v>73</v>
      </c>
      <c r="H48" s="4">
        <v>1</v>
      </c>
      <c r="I48" s="4">
        <v>1</v>
      </c>
      <c r="J48" s="4" t="s">
        <v>73</v>
      </c>
      <c r="K48" s="4" t="s">
        <v>73</v>
      </c>
      <c r="L48" s="4">
        <v>1</v>
      </c>
      <c r="M48" s="4" t="s">
        <v>73</v>
      </c>
      <c r="N48" s="4">
        <v>1</v>
      </c>
      <c r="O48" s="4">
        <v>5</v>
      </c>
      <c r="P48" s="4" t="s">
        <v>73</v>
      </c>
      <c r="Q48" s="4">
        <v>1</v>
      </c>
      <c r="R48" s="4">
        <v>1</v>
      </c>
      <c r="S48" s="4">
        <v>1</v>
      </c>
      <c r="T48" s="4">
        <v>1</v>
      </c>
      <c r="U48" s="4">
        <v>2</v>
      </c>
      <c r="V48" s="4">
        <v>6</v>
      </c>
      <c r="W48" s="4">
        <v>1</v>
      </c>
      <c r="X48" s="4" t="s">
        <v>73</v>
      </c>
      <c r="Y48" s="4">
        <v>32</v>
      </c>
      <c r="Z48" t="str">
        <f t="shared" si="0"/>
        <v>p</v>
      </c>
      <c r="AA48" t="str">
        <f t="shared" si="1"/>
        <v>p</v>
      </c>
    </row>
    <row r="49" spans="1:27" ht="45" x14ac:dyDescent="0.25">
      <c r="A49" s="9" t="s">
        <v>189</v>
      </c>
      <c r="B49" s="4">
        <v>17</v>
      </c>
      <c r="C49" s="4">
        <v>11</v>
      </c>
      <c r="D49" s="4">
        <v>2</v>
      </c>
      <c r="E49" s="4">
        <v>3</v>
      </c>
      <c r="F49" s="4" t="s">
        <v>73</v>
      </c>
      <c r="G49" s="4">
        <v>1</v>
      </c>
      <c r="H49" s="4">
        <v>3</v>
      </c>
      <c r="I49" s="4">
        <v>4</v>
      </c>
      <c r="J49" s="4">
        <v>1</v>
      </c>
      <c r="K49" s="4" t="s">
        <v>73</v>
      </c>
      <c r="L49" s="4">
        <v>5</v>
      </c>
      <c r="M49" s="4">
        <v>6</v>
      </c>
      <c r="N49" s="4">
        <v>3</v>
      </c>
      <c r="O49" s="4">
        <v>1</v>
      </c>
      <c r="P49" s="4">
        <v>1</v>
      </c>
      <c r="Q49" s="4">
        <v>8</v>
      </c>
      <c r="R49" s="4">
        <v>5</v>
      </c>
      <c r="S49" s="4">
        <v>6</v>
      </c>
      <c r="T49" s="4">
        <v>4</v>
      </c>
      <c r="U49" s="4">
        <v>2</v>
      </c>
      <c r="V49" s="4">
        <v>3</v>
      </c>
      <c r="W49" s="4">
        <v>2</v>
      </c>
      <c r="X49" s="4" t="s">
        <v>73</v>
      </c>
      <c r="Y49" s="4">
        <v>71</v>
      </c>
      <c r="Z49" t="str">
        <f t="shared" si="0"/>
        <v>p</v>
      </c>
      <c r="AA49" t="str">
        <f t="shared" si="1"/>
        <v>p</v>
      </c>
    </row>
    <row r="50" spans="1:27" x14ac:dyDescent="0.25">
      <c r="A50" s="4" t="s">
        <v>190</v>
      </c>
      <c r="B50" s="4">
        <v>1</v>
      </c>
      <c r="C50" s="4">
        <v>1</v>
      </c>
      <c r="D50" s="4" t="s">
        <v>73</v>
      </c>
      <c r="E50" s="4" t="s">
        <v>73</v>
      </c>
      <c r="F50" s="4" t="s">
        <v>73</v>
      </c>
      <c r="G50" s="4" t="s">
        <v>73</v>
      </c>
      <c r="H50" s="4" t="s">
        <v>73</v>
      </c>
      <c r="I50" s="4">
        <v>1</v>
      </c>
      <c r="J50" s="4" t="s">
        <v>73</v>
      </c>
      <c r="K50" s="4">
        <v>2</v>
      </c>
      <c r="L50" s="4" t="s">
        <v>73</v>
      </c>
      <c r="M50" s="4" t="s">
        <v>73</v>
      </c>
      <c r="N50" s="4">
        <v>1</v>
      </c>
      <c r="O50" s="4" t="s">
        <v>73</v>
      </c>
      <c r="P50" s="4">
        <v>1</v>
      </c>
      <c r="Q50" s="4">
        <v>1</v>
      </c>
      <c r="R50" s="4" t="s">
        <v>73</v>
      </c>
      <c r="S50" s="4" t="s">
        <v>73</v>
      </c>
      <c r="T50" s="4">
        <v>1</v>
      </c>
      <c r="U50" s="4">
        <v>1</v>
      </c>
      <c r="V50" s="4">
        <v>2</v>
      </c>
      <c r="W50" s="4">
        <v>2</v>
      </c>
      <c r="X50" s="4">
        <v>9</v>
      </c>
      <c r="Y50" s="4">
        <v>22</v>
      </c>
      <c r="Z50" t="str">
        <f t="shared" si="0"/>
        <v>p</v>
      </c>
      <c r="AA50" t="str">
        <f t="shared" si="1"/>
        <v>p</v>
      </c>
    </row>
    <row r="51" spans="1:27" x14ac:dyDescent="0.25">
      <c r="A51" t="s">
        <v>191</v>
      </c>
      <c r="Y51" t="str">
        <f>IF(SUM(Y7:Y50)=SUM(C7:X50), "p", "f")</f>
        <v>p</v>
      </c>
    </row>
  </sheetData>
  <mergeCells count="4">
    <mergeCell ref="A1:X1"/>
    <mergeCell ref="A5:A6"/>
    <mergeCell ref="B5:X5"/>
    <mergeCell ref="Y5:Y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1" zoomScaleNormal="81" workbookViewId="0">
      <selection activeCell="A3" sqref="A3"/>
    </sheetView>
  </sheetViews>
  <sheetFormatPr defaultRowHeight="15" x14ac:dyDescent="0.25"/>
  <cols>
    <col min="1" max="1" width="26.28515625" customWidth="1"/>
    <col min="2" max="2" width="9.140625" customWidth="1"/>
    <col min="3" max="3" width="9.7109375" customWidth="1"/>
    <col min="4" max="25" width="9.140625" customWidth="1"/>
    <col min="26" max="26" width="9.7109375" customWidth="1"/>
    <col min="27" max="1025" width="9.140625" customWidth="1"/>
  </cols>
  <sheetData>
    <row r="1" spans="1:27" x14ac:dyDescent="0.25">
      <c r="A1" s="24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3" spans="1:27" x14ac:dyDescent="0.25">
      <c r="A3" t="s">
        <v>193</v>
      </c>
    </row>
    <row r="5" spans="1:27" x14ac:dyDescent="0.25">
      <c r="A5" s="31" t="s">
        <v>124</v>
      </c>
      <c r="B5" s="31" t="s">
        <v>125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126</v>
      </c>
    </row>
    <row r="6" spans="1:27" x14ac:dyDescent="0.25">
      <c r="A6" s="31"/>
      <c r="B6" s="4" t="s">
        <v>127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 t="s">
        <v>128</v>
      </c>
      <c r="I6" s="4" t="s">
        <v>129</v>
      </c>
      <c r="J6" s="4" t="s">
        <v>130</v>
      </c>
      <c r="K6" s="4" t="s">
        <v>131</v>
      </c>
      <c r="L6" s="4" t="s">
        <v>132</v>
      </c>
      <c r="M6" s="4" t="s">
        <v>133</v>
      </c>
      <c r="N6" s="4" t="s">
        <v>134</v>
      </c>
      <c r="O6" s="4" t="s">
        <v>135</v>
      </c>
      <c r="P6" s="4" t="s">
        <v>136</v>
      </c>
      <c r="Q6" s="4" t="s">
        <v>137</v>
      </c>
      <c r="R6" s="4" t="s">
        <v>138</v>
      </c>
      <c r="S6" s="4" t="s">
        <v>139</v>
      </c>
      <c r="T6" s="4" t="s">
        <v>140</v>
      </c>
      <c r="U6" s="4" t="s">
        <v>141</v>
      </c>
      <c r="V6" s="4" t="s">
        <v>142</v>
      </c>
      <c r="W6" s="4" t="s">
        <v>143</v>
      </c>
      <c r="X6" s="4" t="s">
        <v>144</v>
      </c>
      <c r="Y6" s="31"/>
      <c r="Z6" t="s">
        <v>145</v>
      </c>
      <c r="AA6" t="s">
        <v>146</v>
      </c>
    </row>
    <row r="7" spans="1:27" ht="30" x14ac:dyDescent="0.25">
      <c r="A7" s="9" t="s">
        <v>147</v>
      </c>
      <c r="B7" s="4" t="s">
        <v>73</v>
      </c>
      <c r="C7" s="4" t="s">
        <v>73</v>
      </c>
      <c r="D7" s="4" t="s">
        <v>73</v>
      </c>
      <c r="E7" s="4" t="s">
        <v>73</v>
      </c>
      <c r="F7" s="4" t="s">
        <v>73</v>
      </c>
      <c r="G7" s="4" t="s">
        <v>73</v>
      </c>
      <c r="H7" s="4" t="s">
        <v>73</v>
      </c>
      <c r="I7" s="4" t="s">
        <v>73</v>
      </c>
      <c r="J7" s="4" t="s">
        <v>73</v>
      </c>
      <c r="K7" s="4" t="s">
        <v>73</v>
      </c>
      <c r="L7" s="4" t="s">
        <v>73</v>
      </c>
      <c r="M7" s="4" t="s">
        <v>73</v>
      </c>
      <c r="N7" s="4" t="s">
        <v>73</v>
      </c>
      <c r="O7" s="4" t="s">
        <v>73</v>
      </c>
      <c r="P7" s="4" t="s">
        <v>73</v>
      </c>
      <c r="Q7" s="4" t="s">
        <v>73</v>
      </c>
      <c r="R7" s="4" t="s">
        <v>73</v>
      </c>
      <c r="S7" s="4" t="s">
        <v>73</v>
      </c>
      <c r="T7" s="4" t="s">
        <v>73</v>
      </c>
      <c r="U7" s="4" t="s">
        <v>73</v>
      </c>
      <c r="V7" s="4" t="s">
        <v>73</v>
      </c>
      <c r="W7" s="4" t="s">
        <v>73</v>
      </c>
      <c r="X7" s="4" t="s">
        <v>73</v>
      </c>
      <c r="Y7" s="4" t="s">
        <v>73</v>
      </c>
      <c r="Z7" t="str">
        <f t="shared" ref="Z7:Z50" si="0">IF(ISNUMBER(B7),IF(B7=SUM(C7:G7),"p","f"),"-")</f>
        <v>-</v>
      </c>
      <c r="AA7" t="str">
        <f t="shared" ref="AA7:AA50" si="1">IF(ISNUMBER(Y7),IF(Y7=SUM(C7:X7),"p","f"),"-")</f>
        <v>-</v>
      </c>
    </row>
    <row r="8" spans="1:27" x14ac:dyDescent="0.25">
      <c r="A8" s="9" t="s">
        <v>148</v>
      </c>
      <c r="B8" s="4">
        <v>3</v>
      </c>
      <c r="C8" s="4">
        <v>3</v>
      </c>
      <c r="D8" s="4" t="s">
        <v>73</v>
      </c>
      <c r="E8" s="4" t="s">
        <v>73</v>
      </c>
      <c r="F8" s="4" t="s">
        <v>73</v>
      </c>
      <c r="G8" s="4" t="s">
        <v>73</v>
      </c>
      <c r="H8" s="4">
        <v>1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 s="4" t="s">
        <v>73</v>
      </c>
      <c r="R8" s="4" t="s">
        <v>73</v>
      </c>
      <c r="S8" s="4" t="s">
        <v>73</v>
      </c>
      <c r="T8" s="4">
        <v>2</v>
      </c>
      <c r="U8" s="4">
        <v>2</v>
      </c>
      <c r="V8" s="4">
        <v>1</v>
      </c>
      <c r="W8" s="4">
        <v>2</v>
      </c>
      <c r="X8" s="4">
        <v>1</v>
      </c>
      <c r="Y8" s="4">
        <v>12</v>
      </c>
      <c r="Z8" t="str">
        <f t="shared" si="0"/>
        <v>p</v>
      </c>
      <c r="AA8" t="str">
        <f t="shared" si="1"/>
        <v>p</v>
      </c>
    </row>
    <row r="9" spans="1:27" ht="30" x14ac:dyDescent="0.25">
      <c r="A9" s="9" t="s">
        <v>149</v>
      </c>
      <c r="B9" s="4" t="s">
        <v>73</v>
      </c>
      <c r="C9" s="4" t="s">
        <v>73</v>
      </c>
      <c r="D9" s="4" t="s">
        <v>73</v>
      </c>
      <c r="E9" s="4" t="s">
        <v>73</v>
      </c>
      <c r="F9" s="4" t="s">
        <v>73</v>
      </c>
      <c r="G9" s="4" t="s">
        <v>73</v>
      </c>
      <c r="H9" s="4" t="s">
        <v>73</v>
      </c>
      <c r="I9" s="4" t="s">
        <v>73</v>
      </c>
      <c r="J9" s="4" t="s">
        <v>73</v>
      </c>
      <c r="K9" s="4" t="s">
        <v>73</v>
      </c>
      <c r="L9" s="4" t="s">
        <v>73</v>
      </c>
      <c r="M9" s="4" t="s">
        <v>73</v>
      </c>
      <c r="N9" s="4" t="s">
        <v>73</v>
      </c>
      <c r="O9" s="4" t="s">
        <v>73</v>
      </c>
      <c r="P9" s="4" t="s">
        <v>73</v>
      </c>
      <c r="Q9" s="4" t="s">
        <v>73</v>
      </c>
      <c r="R9" s="4">
        <v>1</v>
      </c>
      <c r="S9" s="4" t="s">
        <v>73</v>
      </c>
      <c r="T9" s="4" t="s">
        <v>73</v>
      </c>
      <c r="U9" s="4" t="s">
        <v>73</v>
      </c>
      <c r="V9" s="4" t="s">
        <v>73</v>
      </c>
      <c r="W9" s="4" t="s">
        <v>73</v>
      </c>
      <c r="X9" s="4" t="s">
        <v>73</v>
      </c>
      <c r="Y9" s="4">
        <v>1</v>
      </c>
      <c r="Z9" t="str">
        <f t="shared" si="0"/>
        <v>-</v>
      </c>
      <c r="AA9" t="str">
        <f t="shared" si="1"/>
        <v>p</v>
      </c>
    </row>
    <row r="10" spans="1:27" ht="30" x14ac:dyDescent="0.25">
      <c r="A10" s="9" t="s">
        <v>150</v>
      </c>
      <c r="B10" s="4" t="s">
        <v>73</v>
      </c>
      <c r="C10" s="4" t="s">
        <v>73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>
        <v>1</v>
      </c>
      <c r="K10" s="4" t="s">
        <v>73</v>
      </c>
      <c r="L10" s="4" t="s">
        <v>73</v>
      </c>
      <c r="M10" s="4" t="s">
        <v>73</v>
      </c>
      <c r="N10" s="4" t="s">
        <v>73</v>
      </c>
      <c r="O10" s="4">
        <v>1</v>
      </c>
      <c r="P10" s="4" t="s">
        <v>73</v>
      </c>
      <c r="Q10" s="4" t="s">
        <v>73</v>
      </c>
      <c r="R10" s="4" t="s">
        <v>73</v>
      </c>
      <c r="S10" s="4">
        <v>2</v>
      </c>
      <c r="T10" s="4">
        <v>1</v>
      </c>
      <c r="U10" s="4">
        <v>1</v>
      </c>
      <c r="V10" s="4">
        <v>2</v>
      </c>
      <c r="W10" s="4" t="s">
        <v>73</v>
      </c>
      <c r="X10" s="4" t="s">
        <v>73</v>
      </c>
      <c r="Y10" s="4">
        <v>8</v>
      </c>
      <c r="Z10" t="str">
        <f t="shared" si="0"/>
        <v>-</v>
      </c>
      <c r="AA10" t="str">
        <f t="shared" si="1"/>
        <v>p</v>
      </c>
    </row>
    <row r="11" spans="1:27" ht="30" x14ac:dyDescent="0.25">
      <c r="A11" s="9" t="s">
        <v>151</v>
      </c>
      <c r="B11" s="4">
        <v>34</v>
      </c>
      <c r="C11" s="4">
        <v>30</v>
      </c>
      <c r="D11" s="4">
        <v>4</v>
      </c>
      <c r="E11" s="4" t="s">
        <v>73</v>
      </c>
      <c r="F11" s="4" t="s">
        <v>73</v>
      </c>
      <c r="G11" s="4" t="s">
        <v>73</v>
      </c>
      <c r="H11" s="4" t="s">
        <v>73</v>
      </c>
      <c r="I11" s="4" t="s">
        <v>73</v>
      </c>
      <c r="J11" s="4" t="s">
        <v>73</v>
      </c>
      <c r="K11" s="4" t="s">
        <v>73</v>
      </c>
      <c r="L11" s="4" t="s">
        <v>73</v>
      </c>
      <c r="M11" s="4" t="s">
        <v>73</v>
      </c>
      <c r="N11" s="4" t="s">
        <v>73</v>
      </c>
      <c r="O11" s="4">
        <v>1</v>
      </c>
      <c r="P11" s="4" t="s">
        <v>73</v>
      </c>
      <c r="Q11" s="4" t="s">
        <v>73</v>
      </c>
      <c r="R11" s="4">
        <v>1</v>
      </c>
      <c r="S11" s="4" t="s">
        <v>73</v>
      </c>
      <c r="T11" s="4" t="s">
        <v>73</v>
      </c>
      <c r="U11" s="4">
        <v>2</v>
      </c>
      <c r="V11" s="4">
        <v>4</v>
      </c>
      <c r="W11" s="4">
        <v>2</v>
      </c>
      <c r="X11" s="4" t="s">
        <v>73</v>
      </c>
      <c r="Y11" s="4">
        <v>44</v>
      </c>
      <c r="Z11" t="str">
        <f t="shared" si="0"/>
        <v>p</v>
      </c>
      <c r="AA11" t="str">
        <f t="shared" si="1"/>
        <v>p</v>
      </c>
    </row>
    <row r="12" spans="1:27" ht="30" x14ac:dyDescent="0.25">
      <c r="A12" s="9" t="s">
        <v>152</v>
      </c>
      <c r="B12" s="4" t="s">
        <v>73</v>
      </c>
      <c r="C12" s="4" t="s">
        <v>73</v>
      </c>
      <c r="D12" s="4" t="s">
        <v>73</v>
      </c>
      <c r="E12" s="4" t="s">
        <v>73</v>
      </c>
      <c r="F12" s="4" t="s">
        <v>73</v>
      </c>
      <c r="G12" s="4" t="s">
        <v>73</v>
      </c>
      <c r="H12" s="4" t="s">
        <v>73</v>
      </c>
      <c r="I12" s="4" t="s">
        <v>73</v>
      </c>
      <c r="J12" s="4">
        <v>2</v>
      </c>
      <c r="K12" s="4">
        <v>6</v>
      </c>
      <c r="L12" s="4">
        <v>10</v>
      </c>
      <c r="M12" s="4">
        <v>39</v>
      </c>
      <c r="N12" s="4">
        <v>52</v>
      </c>
      <c r="O12" s="4">
        <v>106</v>
      </c>
      <c r="P12" s="4">
        <v>92</v>
      </c>
      <c r="Q12" s="4">
        <v>118</v>
      </c>
      <c r="R12" s="4">
        <v>146</v>
      </c>
      <c r="S12" s="4">
        <v>185</v>
      </c>
      <c r="T12" s="4">
        <v>178</v>
      </c>
      <c r="U12" s="4">
        <v>119</v>
      </c>
      <c r="V12" s="4">
        <v>155</v>
      </c>
      <c r="W12" s="4">
        <v>87</v>
      </c>
      <c r="X12" s="4">
        <v>40</v>
      </c>
      <c r="Y12" s="4">
        <v>1335</v>
      </c>
      <c r="Z12" t="str">
        <f t="shared" si="0"/>
        <v>-</v>
      </c>
      <c r="AA12" t="str">
        <f t="shared" si="1"/>
        <v>p</v>
      </c>
    </row>
    <row r="13" spans="1:27" ht="30" x14ac:dyDescent="0.25">
      <c r="A13" s="9" t="s">
        <v>153</v>
      </c>
      <c r="B13" s="4">
        <v>1</v>
      </c>
      <c r="C13" s="4" t="s">
        <v>73</v>
      </c>
      <c r="D13" s="4">
        <v>1</v>
      </c>
      <c r="E13" s="4" t="s">
        <v>73</v>
      </c>
      <c r="F13" s="4" t="s">
        <v>73</v>
      </c>
      <c r="G13" s="4" t="s">
        <v>73</v>
      </c>
      <c r="H13" s="4">
        <v>1</v>
      </c>
      <c r="I13" s="4">
        <v>1</v>
      </c>
      <c r="J13" s="4" t="s">
        <v>73</v>
      </c>
      <c r="K13" s="4" t="s">
        <v>73</v>
      </c>
      <c r="L13" s="4" t="s">
        <v>73</v>
      </c>
      <c r="M13" s="4">
        <v>3</v>
      </c>
      <c r="N13" s="4">
        <v>3</v>
      </c>
      <c r="O13" s="4">
        <v>3</v>
      </c>
      <c r="P13" s="4">
        <v>3</v>
      </c>
      <c r="Q13" s="4">
        <v>7</v>
      </c>
      <c r="R13" s="4">
        <v>6</v>
      </c>
      <c r="S13" s="4">
        <v>4</v>
      </c>
      <c r="T13" s="4">
        <v>6</v>
      </c>
      <c r="U13" s="4">
        <v>3</v>
      </c>
      <c r="V13" s="4">
        <v>2</v>
      </c>
      <c r="W13" s="4">
        <v>3</v>
      </c>
      <c r="X13" s="4">
        <v>1</v>
      </c>
      <c r="Y13" s="4">
        <v>47</v>
      </c>
      <c r="Z13" t="str">
        <f t="shared" si="0"/>
        <v>p</v>
      </c>
      <c r="AA13" t="str">
        <f t="shared" si="1"/>
        <v>p</v>
      </c>
    </row>
    <row r="14" spans="1:27" x14ac:dyDescent="0.25">
      <c r="A14" s="9" t="s">
        <v>154</v>
      </c>
      <c r="B14" s="4" t="s">
        <v>73</v>
      </c>
      <c r="C14" s="4" t="s">
        <v>73</v>
      </c>
      <c r="D14" s="4" t="s">
        <v>73</v>
      </c>
      <c r="E14" s="4" t="s">
        <v>73</v>
      </c>
      <c r="F14" s="4" t="s">
        <v>73</v>
      </c>
      <c r="G14" s="4" t="s">
        <v>73</v>
      </c>
      <c r="H14" s="4" t="s">
        <v>73</v>
      </c>
      <c r="I14" s="4" t="s">
        <v>73</v>
      </c>
      <c r="J14" s="4" t="s">
        <v>73</v>
      </c>
      <c r="K14" s="4" t="s">
        <v>73</v>
      </c>
      <c r="L14" s="4" t="s">
        <v>73</v>
      </c>
      <c r="M14" s="4" t="s">
        <v>73</v>
      </c>
      <c r="N14" s="4" t="s">
        <v>73</v>
      </c>
      <c r="O14" s="4" t="s">
        <v>73</v>
      </c>
      <c r="P14" s="4" t="s">
        <v>73</v>
      </c>
      <c r="Q14" s="4" t="s">
        <v>73</v>
      </c>
      <c r="R14" s="4" t="s">
        <v>73</v>
      </c>
      <c r="S14" s="4" t="s">
        <v>73</v>
      </c>
      <c r="T14" s="4" t="s">
        <v>73</v>
      </c>
      <c r="U14" s="4" t="s">
        <v>73</v>
      </c>
      <c r="V14" s="4" t="s">
        <v>73</v>
      </c>
      <c r="W14" s="4" t="s">
        <v>73</v>
      </c>
      <c r="X14" s="4" t="s">
        <v>73</v>
      </c>
      <c r="Y14" s="4" t="s">
        <v>73</v>
      </c>
      <c r="Z14" t="str">
        <f t="shared" si="0"/>
        <v>-</v>
      </c>
      <c r="AA14" t="str">
        <f t="shared" si="1"/>
        <v>-</v>
      </c>
    </row>
    <row r="15" spans="1:27" x14ac:dyDescent="0.25">
      <c r="A15" s="9" t="s">
        <v>155</v>
      </c>
      <c r="B15" s="4" t="s">
        <v>73</v>
      </c>
      <c r="C15" s="4" t="s">
        <v>73</v>
      </c>
      <c r="D15" s="4" t="s">
        <v>73</v>
      </c>
      <c r="E15" s="4" t="s">
        <v>73</v>
      </c>
      <c r="F15" s="4" t="s">
        <v>73</v>
      </c>
      <c r="G15" s="4" t="s">
        <v>73</v>
      </c>
      <c r="H15" s="4" t="s">
        <v>73</v>
      </c>
      <c r="I15" s="4" t="s">
        <v>73</v>
      </c>
      <c r="J15" s="4" t="s">
        <v>73</v>
      </c>
      <c r="K15" s="4" t="s">
        <v>73</v>
      </c>
      <c r="L15" s="4" t="s">
        <v>73</v>
      </c>
      <c r="M15" s="4" t="s">
        <v>73</v>
      </c>
      <c r="N15" s="4" t="s">
        <v>73</v>
      </c>
      <c r="O15" s="4" t="s">
        <v>73</v>
      </c>
      <c r="P15" s="4" t="s">
        <v>73</v>
      </c>
      <c r="Q15" s="4" t="s">
        <v>73</v>
      </c>
      <c r="R15" s="4" t="s">
        <v>73</v>
      </c>
      <c r="S15" s="4" t="s">
        <v>73</v>
      </c>
      <c r="T15" s="4" t="s">
        <v>73</v>
      </c>
      <c r="U15" s="4" t="s">
        <v>73</v>
      </c>
      <c r="V15" s="4" t="s">
        <v>73</v>
      </c>
      <c r="W15" s="4" t="s">
        <v>73</v>
      </c>
      <c r="X15" s="4" t="s">
        <v>73</v>
      </c>
      <c r="Y15" s="4" t="s">
        <v>73</v>
      </c>
      <c r="Z15" t="str">
        <f t="shared" si="0"/>
        <v>-</v>
      </c>
      <c r="AA15" t="str">
        <f t="shared" si="1"/>
        <v>-</v>
      </c>
    </row>
    <row r="16" spans="1:27" x14ac:dyDescent="0.25">
      <c r="A16" s="9" t="s">
        <v>156</v>
      </c>
      <c r="B16" s="4" t="s">
        <v>73</v>
      </c>
      <c r="C16" s="4" t="s">
        <v>73</v>
      </c>
      <c r="D16" s="4" t="s">
        <v>73</v>
      </c>
      <c r="E16" s="4" t="s">
        <v>73</v>
      </c>
      <c r="F16" s="4" t="s">
        <v>73</v>
      </c>
      <c r="G16" s="4" t="s">
        <v>73</v>
      </c>
      <c r="H16" s="4" t="s">
        <v>73</v>
      </c>
      <c r="I16" s="4" t="s">
        <v>73</v>
      </c>
      <c r="J16" s="4" t="s">
        <v>73</v>
      </c>
      <c r="K16" s="4" t="s">
        <v>73</v>
      </c>
      <c r="L16" s="4" t="s">
        <v>73</v>
      </c>
      <c r="M16" s="4" t="s">
        <v>73</v>
      </c>
      <c r="N16" s="4" t="s">
        <v>73</v>
      </c>
      <c r="O16" s="4" t="s">
        <v>73</v>
      </c>
      <c r="P16" s="4" t="s">
        <v>73</v>
      </c>
      <c r="Q16" s="4" t="s">
        <v>73</v>
      </c>
      <c r="R16" s="4" t="s">
        <v>73</v>
      </c>
      <c r="S16" s="4" t="s">
        <v>73</v>
      </c>
      <c r="T16" s="4" t="s">
        <v>73</v>
      </c>
      <c r="U16" s="4" t="s">
        <v>73</v>
      </c>
      <c r="V16" s="4" t="s">
        <v>73</v>
      </c>
      <c r="W16" s="4" t="s">
        <v>73</v>
      </c>
      <c r="X16" s="4" t="s">
        <v>73</v>
      </c>
      <c r="Y16" s="4" t="s">
        <v>73</v>
      </c>
      <c r="Z16" t="str">
        <f t="shared" si="0"/>
        <v>-</v>
      </c>
      <c r="AA16" t="str">
        <f t="shared" si="1"/>
        <v>-</v>
      </c>
    </row>
    <row r="17" spans="1:27" ht="30" x14ac:dyDescent="0.25">
      <c r="A17" s="9" t="s">
        <v>157</v>
      </c>
      <c r="B17" s="4" t="s">
        <v>73</v>
      </c>
      <c r="C17" s="4" t="s">
        <v>73</v>
      </c>
      <c r="D17" s="4" t="s">
        <v>73</v>
      </c>
      <c r="E17" s="4" t="s">
        <v>73</v>
      </c>
      <c r="F17" s="4" t="s">
        <v>73</v>
      </c>
      <c r="G17" s="4" t="s">
        <v>73</v>
      </c>
      <c r="H17" s="4" t="s">
        <v>73</v>
      </c>
      <c r="I17" s="4" t="s">
        <v>73</v>
      </c>
      <c r="J17" s="4" t="s">
        <v>73</v>
      </c>
      <c r="K17" s="4" t="s">
        <v>73</v>
      </c>
      <c r="L17" s="4" t="s">
        <v>73</v>
      </c>
      <c r="M17" s="4" t="s">
        <v>73</v>
      </c>
      <c r="N17" s="4" t="s">
        <v>73</v>
      </c>
      <c r="O17" s="4" t="s">
        <v>73</v>
      </c>
      <c r="P17" s="4" t="s">
        <v>73</v>
      </c>
      <c r="Q17" s="4" t="s">
        <v>73</v>
      </c>
      <c r="R17" s="4" t="s">
        <v>73</v>
      </c>
      <c r="S17" s="4" t="s">
        <v>73</v>
      </c>
      <c r="T17" s="4" t="s">
        <v>73</v>
      </c>
      <c r="U17" s="4" t="s">
        <v>73</v>
      </c>
      <c r="V17" s="4" t="s">
        <v>73</v>
      </c>
      <c r="W17" s="4" t="s">
        <v>73</v>
      </c>
      <c r="X17" s="4" t="s">
        <v>73</v>
      </c>
      <c r="Y17" s="4" t="s">
        <v>73</v>
      </c>
      <c r="Z17" t="str">
        <f t="shared" si="0"/>
        <v>-</v>
      </c>
      <c r="AA17" t="str">
        <f t="shared" si="1"/>
        <v>-</v>
      </c>
    </row>
    <row r="18" spans="1:27" x14ac:dyDescent="0.25">
      <c r="A18" s="9" t="s">
        <v>158</v>
      </c>
      <c r="B18" s="4">
        <v>1</v>
      </c>
      <c r="C18" s="4">
        <v>1</v>
      </c>
      <c r="D18" s="4" t="s">
        <v>73</v>
      </c>
      <c r="E18" s="4" t="s">
        <v>73</v>
      </c>
      <c r="F18" s="4" t="s">
        <v>73</v>
      </c>
      <c r="G18" s="4" t="s">
        <v>73</v>
      </c>
      <c r="H18" s="4" t="s">
        <v>73</v>
      </c>
      <c r="I18" s="4" t="s">
        <v>73</v>
      </c>
      <c r="J18" s="4" t="s">
        <v>73</v>
      </c>
      <c r="K18" s="4" t="s">
        <v>73</v>
      </c>
      <c r="L18" s="4" t="s">
        <v>73</v>
      </c>
      <c r="M18" s="4" t="s">
        <v>73</v>
      </c>
      <c r="N18" s="4" t="s">
        <v>73</v>
      </c>
      <c r="O18" s="4" t="s">
        <v>73</v>
      </c>
      <c r="P18" s="4" t="s">
        <v>73</v>
      </c>
      <c r="Q18" s="4" t="s">
        <v>73</v>
      </c>
      <c r="R18" s="4" t="s">
        <v>73</v>
      </c>
      <c r="S18" s="4" t="s">
        <v>73</v>
      </c>
      <c r="T18" s="4" t="s">
        <v>73</v>
      </c>
      <c r="U18" s="4" t="s">
        <v>73</v>
      </c>
      <c r="V18" s="4" t="s">
        <v>73</v>
      </c>
      <c r="W18" s="4" t="s">
        <v>73</v>
      </c>
      <c r="X18" s="4" t="s">
        <v>73</v>
      </c>
      <c r="Y18" s="4">
        <v>1</v>
      </c>
      <c r="Z18" t="str">
        <f t="shared" si="0"/>
        <v>p</v>
      </c>
      <c r="AA18" t="str">
        <f t="shared" si="1"/>
        <v>p</v>
      </c>
    </row>
    <row r="19" spans="1:27" ht="30" x14ac:dyDescent="0.25">
      <c r="A19" s="9" t="s">
        <v>159</v>
      </c>
      <c r="B19" s="4" t="s">
        <v>73</v>
      </c>
      <c r="C19" s="4" t="s">
        <v>73</v>
      </c>
      <c r="D19" s="4" t="s">
        <v>73</v>
      </c>
      <c r="E19" s="4" t="s">
        <v>73</v>
      </c>
      <c r="F19" s="4" t="s">
        <v>73</v>
      </c>
      <c r="G19" s="4" t="s">
        <v>73</v>
      </c>
      <c r="H19" s="4" t="s">
        <v>73</v>
      </c>
      <c r="I19" s="4" t="s">
        <v>73</v>
      </c>
      <c r="J19" s="4" t="s">
        <v>73</v>
      </c>
      <c r="K19" s="4" t="s">
        <v>73</v>
      </c>
      <c r="L19" s="4" t="s">
        <v>73</v>
      </c>
      <c r="M19" s="4" t="s">
        <v>73</v>
      </c>
      <c r="N19" s="4">
        <v>1</v>
      </c>
      <c r="O19" s="4" t="s">
        <v>73</v>
      </c>
      <c r="P19" s="4" t="s">
        <v>73</v>
      </c>
      <c r="Q19" s="4" t="s">
        <v>73</v>
      </c>
      <c r="R19" s="4" t="s">
        <v>73</v>
      </c>
      <c r="S19" s="4" t="s">
        <v>73</v>
      </c>
      <c r="T19" s="4" t="s">
        <v>73</v>
      </c>
      <c r="U19" s="4" t="s">
        <v>73</v>
      </c>
      <c r="V19" s="4" t="s">
        <v>73</v>
      </c>
      <c r="W19" s="4" t="s">
        <v>73</v>
      </c>
      <c r="X19" s="4" t="s">
        <v>73</v>
      </c>
      <c r="Y19" s="4">
        <v>1</v>
      </c>
      <c r="Z19" t="str">
        <f t="shared" si="0"/>
        <v>-</v>
      </c>
      <c r="AA19" t="str">
        <f t="shared" si="1"/>
        <v>p</v>
      </c>
    </row>
    <row r="20" spans="1:27" x14ac:dyDescent="0.25">
      <c r="A20" s="9" t="s">
        <v>160</v>
      </c>
      <c r="B20" s="4" t="s">
        <v>73</v>
      </c>
      <c r="C20" s="4" t="s">
        <v>73</v>
      </c>
      <c r="D20" s="4" t="s">
        <v>73</v>
      </c>
      <c r="E20" s="4" t="s">
        <v>73</v>
      </c>
      <c r="F20" s="4" t="s">
        <v>73</v>
      </c>
      <c r="G20" s="4" t="s">
        <v>73</v>
      </c>
      <c r="H20" s="4" t="s">
        <v>73</v>
      </c>
      <c r="I20" s="4" t="s">
        <v>73</v>
      </c>
      <c r="J20" s="4" t="s">
        <v>73</v>
      </c>
      <c r="K20" s="4" t="s">
        <v>73</v>
      </c>
      <c r="L20" s="4" t="s">
        <v>73</v>
      </c>
      <c r="M20" s="4" t="s">
        <v>73</v>
      </c>
      <c r="N20" s="4">
        <v>1</v>
      </c>
      <c r="O20" s="4">
        <v>1</v>
      </c>
      <c r="P20" s="4" t="s">
        <v>73</v>
      </c>
      <c r="Q20" s="4" t="s">
        <v>73</v>
      </c>
      <c r="R20" s="4" t="s">
        <v>73</v>
      </c>
      <c r="S20" s="4">
        <v>1</v>
      </c>
      <c r="T20" s="4">
        <v>3</v>
      </c>
      <c r="U20" s="4" t="s">
        <v>73</v>
      </c>
      <c r="V20" s="4">
        <v>1</v>
      </c>
      <c r="W20" s="4">
        <v>2</v>
      </c>
      <c r="X20" s="4">
        <v>1</v>
      </c>
      <c r="Y20" s="4">
        <v>10</v>
      </c>
      <c r="Z20" t="str">
        <f t="shared" si="0"/>
        <v>-</v>
      </c>
      <c r="AA20" t="str">
        <f t="shared" si="1"/>
        <v>p</v>
      </c>
    </row>
    <row r="21" spans="1:27" ht="30" x14ac:dyDescent="0.25">
      <c r="A21" s="9" t="s">
        <v>161</v>
      </c>
      <c r="B21" s="4">
        <v>53</v>
      </c>
      <c r="C21" s="4">
        <v>37</v>
      </c>
      <c r="D21" s="4">
        <v>11</v>
      </c>
      <c r="E21" s="4">
        <v>1</v>
      </c>
      <c r="F21" s="4">
        <v>2</v>
      </c>
      <c r="G21" s="4">
        <v>2</v>
      </c>
      <c r="H21" s="4">
        <v>1</v>
      </c>
      <c r="I21" s="4" t="s">
        <v>73</v>
      </c>
      <c r="J21" s="4">
        <v>1</v>
      </c>
      <c r="K21" s="4" t="s">
        <v>73</v>
      </c>
      <c r="L21" s="4" t="s">
        <v>73</v>
      </c>
      <c r="M21" s="4">
        <v>1</v>
      </c>
      <c r="N21" s="4" t="s">
        <v>73</v>
      </c>
      <c r="O21" s="4" t="s">
        <v>73</v>
      </c>
      <c r="P21" s="4">
        <v>1</v>
      </c>
      <c r="Q21" s="4">
        <v>1</v>
      </c>
      <c r="R21" s="4">
        <v>2</v>
      </c>
      <c r="S21" s="4" t="s">
        <v>73</v>
      </c>
      <c r="T21" s="4">
        <v>1</v>
      </c>
      <c r="U21" s="4">
        <v>1</v>
      </c>
      <c r="V21" s="4" t="s">
        <v>73</v>
      </c>
      <c r="W21" s="4" t="s">
        <v>73</v>
      </c>
      <c r="X21" s="4" t="s">
        <v>73</v>
      </c>
      <c r="Y21" s="4">
        <v>62</v>
      </c>
      <c r="Z21" t="str">
        <f t="shared" si="0"/>
        <v>p</v>
      </c>
      <c r="AA21" t="str">
        <f t="shared" si="1"/>
        <v>p</v>
      </c>
    </row>
    <row r="22" spans="1:27" x14ac:dyDescent="0.25">
      <c r="A22" s="9" t="s">
        <v>162</v>
      </c>
      <c r="B22" s="4" t="s">
        <v>73</v>
      </c>
      <c r="C22" s="4" t="s">
        <v>73</v>
      </c>
      <c r="D22" s="4" t="s">
        <v>73</v>
      </c>
      <c r="E22" s="4" t="s">
        <v>73</v>
      </c>
      <c r="F22" s="4" t="s">
        <v>73</v>
      </c>
      <c r="G22" s="4" t="s">
        <v>73</v>
      </c>
      <c r="H22" s="4" t="s">
        <v>73</v>
      </c>
      <c r="I22" s="4" t="s">
        <v>73</v>
      </c>
      <c r="J22" s="4" t="s">
        <v>73</v>
      </c>
      <c r="K22" s="4" t="s">
        <v>73</v>
      </c>
      <c r="L22" s="4" t="s">
        <v>73</v>
      </c>
      <c r="M22" s="4" t="s">
        <v>73</v>
      </c>
      <c r="N22" s="4" t="s">
        <v>73</v>
      </c>
      <c r="O22" s="4" t="s">
        <v>73</v>
      </c>
      <c r="P22" s="4" t="s">
        <v>73</v>
      </c>
      <c r="Q22" s="4" t="s">
        <v>73</v>
      </c>
      <c r="R22" s="4">
        <v>2</v>
      </c>
      <c r="S22" s="4">
        <v>6</v>
      </c>
      <c r="T22" s="4">
        <v>4</v>
      </c>
      <c r="U22" s="4">
        <v>2</v>
      </c>
      <c r="V22" s="4">
        <v>7</v>
      </c>
      <c r="W22" s="4">
        <v>1</v>
      </c>
      <c r="X22" s="4">
        <v>3</v>
      </c>
      <c r="Y22" s="4">
        <v>25</v>
      </c>
      <c r="Z22" t="str">
        <f t="shared" si="0"/>
        <v>-</v>
      </c>
      <c r="AA22" t="str">
        <f t="shared" si="1"/>
        <v>p</v>
      </c>
    </row>
    <row r="23" spans="1:27" ht="30" x14ac:dyDescent="0.25">
      <c r="A23" s="9" t="s">
        <v>163</v>
      </c>
      <c r="B23" s="4" t="s">
        <v>73</v>
      </c>
      <c r="C23" s="4" t="s">
        <v>73</v>
      </c>
      <c r="D23" s="4" t="s">
        <v>73</v>
      </c>
      <c r="E23" s="4" t="s">
        <v>73</v>
      </c>
      <c r="F23" s="4" t="s">
        <v>73</v>
      </c>
      <c r="G23" s="4" t="s">
        <v>73</v>
      </c>
      <c r="H23" s="4" t="s">
        <v>73</v>
      </c>
      <c r="I23" s="4" t="s">
        <v>73</v>
      </c>
      <c r="J23" s="4">
        <v>1</v>
      </c>
      <c r="K23" s="4" t="s">
        <v>73</v>
      </c>
      <c r="L23" s="4">
        <v>1</v>
      </c>
      <c r="M23" s="4" t="s">
        <v>73</v>
      </c>
      <c r="N23" s="4" t="s">
        <v>73</v>
      </c>
      <c r="O23" s="4" t="s">
        <v>73</v>
      </c>
      <c r="P23" s="4" t="s">
        <v>73</v>
      </c>
      <c r="Q23" s="4" t="s">
        <v>73</v>
      </c>
      <c r="R23" s="4" t="s">
        <v>73</v>
      </c>
      <c r="S23" s="4">
        <v>5</v>
      </c>
      <c r="T23" s="4">
        <v>1</v>
      </c>
      <c r="U23" s="4">
        <v>1</v>
      </c>
      <c r="V23" s="4" t="s">
        <v>73</v>
      </c>
      <c r="W23" s="4" t="s">
        <v>73</v>
      </c>
      <c r="X23" s="4">
        <v>2</v>
      </c>
      <c r="Y23" s="4">
        <v>11</v>
      </c>
      <c r="Z23" t="str">
        <f t="shared" si="0"/>
        <v>-</v>
      </c>
      <c r="AA23" t="str">
        <f t="shared" si="1"/>
        <v>p</v>
      </c>
    </row>
    <row r="24" spans="1:27" ht="30" x14ac:dyDescent="0.25">
      <c r="A24" s="9" t="s">
        <v>164</v>
      </c>
      <c r="B24" s="4" t="s">
        <v>73</v>
      </c>
      <c r="C24" s="4" t="s">
        <v>73</v>
      </c>
      <c r="D24" s="4" t="s">
        <v>73</v>
      </c>
      <c r="E24" s="4" t="s">
        <v>73</v>
      </c>
      <c r="F24" s="4" t="s">
        <v>73</v>
      </c>
      <c r="G24" s="4" t="s">
        <v>73</v>
      </c>
      <c r="H24" s="4" t="s">
        <v>73</v>
      </c>
      <c r="I24" s="4" t="s">
        <v>73</v>
      </c>
      <c r="J24" s="4" t="s">
        <v>73</v>
      </c>
      <c r="K24" s="4" t="s">
        <v>73</v>
      </c>
      <c r="L24" s="4" t="s">
        <v>73</v>
      </c>
      <c r="M24" s="4" t="s">
        <v>73</v>
      </c>
      <c r="N24" s="4" t="s">
        <v>73</v>
      </c>
      <c r="O24" s="4" t="s">
        <v>73</v>
      </c>
      <c r="P24" s="4" t="s">
        <v>73</v>
      </c>
      <c r="Q24" s="4" t="s">
        <v>73</v>
      </c>
      <c r="R24" s="4" t="s">
        <v>73</v>
      </c>
      <c r="S24" s="4" t="s">
        <v>73</v>
      </c>
      <c r="T24" s="4" t="s">
        <v>73</v>
      </c>
      <c r="U24" s="4" t="s">
        <v>73</v>
      </c>
      <c r="V24" s="4" t="s">
        <v>73</v>
      </c>
      <c r="W24" s="4" t="s">
        <v>73</v>
      </c>
      <c r="X24" s="4" t="s">
        <v>73</v>
      </c>
      <c r="Y24" s="4" t="s">
        <v>73</v>
      </c>
      <c r="Z24" t="str">
        <f t="shared" si="0"/>
        <v>-</v>
      </c>
      <c r="AA24" t="str">
        <f t="shared" si="1"/>
        <v>-</v>
      </c>
    </row>
    <row r="25" spans="1:27" ht="45" x14ac:dyDescent="0.25">
      <c r="A25" s="9" t="s">
        <v>165</v>
      </c>
      <c r="B25" s="4" t="s">
        <v>73</v>
      </c>
      <c r="C25" s="4" t="s">
        <v>73</v>
      </c>
      <c r="D25" s="4" t="s">
        <v>73</v>
      </c>
      <c r="E25" s="4" t="s">
        <v>73</v>
      </c>
      <c r="F25" s="4" t="s">
        <v>73</v>
      </c>
      <c r="G25" s="4" t="s">
        <v>73</v>
      </c>
      <c r="H25" s="4" t="s">
        <v>73</v>
      </c>
      <c r="I25" s="4" t="s">
        <v>73</v>
      </c>
      <c r="J25" s="4">
        <v>2</v>
      </c>
      <c r="K25" s="4" t="s">
        <v>73</v>
      </c>
      <c r="L25" s="4" t="s">
        <v>73</v>
      </c>
      <c r="M25" s="4" t="s">
        <v>73</v>
      </c>
      <c r="N25" s="4" t="s">
        <v>73</v>
      </c>
      <c r="O25" s="4">
        <v>1</v>
      </c>
      <c r="P25" s="4" t="s">
        <v>73</v>
      </c>
      <c r="Q25" s="4" t="s">
        <v>73</v>
      </c>
      <c r="R25" s="4" t="s">
        <v>73</v>
      </c>
      <c r="S25" s="4" t="s">
        <v>73</v>
      </c>
      <c r="T25" s="4">
        <v>1</v>
      </c>
      <c r="U25" s="4" t="s">
        <v>73</v>
      </c>
      <c r="V25" s="4">
        <v>1</v>
      </c>
      <c r="W25" s="4" t="s">
        <v>73</v>
      </c>
      <c r="X25" s="4" t="s">
        <v>73</v>
      </c>
      <c r="Y25" s="4">
        <v>5</v>
      </c>
      <c r="Z25" t="str">
        <f t="shared" si="0"/>
        <v>-</v>
      </c>
      <c r="AA25" t="str">
        <f t="shared" si="1"/>
        <v>p</v>
      </c>
    </row>
    <row r="26" spans="1:27" ht="30" x14ac:dyDescent="0.25">
      <c r="A26" s="9" t="s">
        <v>166</v>
      </c>
      <c r="B26" s="4">
        <v>2</v>
      </c>
      <c r="C26" s="4">
        <v>1</v>
      </c>
      <c r="D26" s="4">
        <v>1</v>
      </c>
      <c r="E26" s="4" t="s">
        <v>73</v>
      </c>
      <c r="F26" s="4" t="s">
        <v>73</v>
      </c>
      <c r="G26" s="4" t="s">
        <v>73</v>
      </c>
      <c r="H26" s="4" t="s">
        <v>73</v>
      </c>
      <c r="I26" s="4">
        <v>1</v>
      </c>
      <c r="J26" s="4">
        <v>2</v>
      </c>
      <c r="K26" s="4">
        <v>3</v>
      </c>
      <c r="L26" s="4">
        <v>1</v>
      </c>
      <c r="M26" s="4" t="s">
        <v>73</v>
      </c>
      <c r="N26" s="4">
        <v>2</v>
      </c>
      <c r="O26" s="4">
        <v>2</v>
      </c>
      <c r="P26" s="4" t="s">
        <v>73</v>
      </c>
      <c r="Q26" s="4">
        <v>1</v>
      </c>
      <c r="R26" s="4">
        <v>2</v>
      </c>
      <c r="S26" s="4">
        <v>1</v>
      </c>
      <c r="T26" s="4">
        <v>1</v>
      </c>
      <c r="U26" s="4">
        <v>1</v>
      </c>
      <c r="V26" s="4">
        <v>2</v>
      </c>
      <c r="W26" s="4" t="s">
        <v>73</v>
      </c>
      <c r="X26" s="4" t="s">
        <v>73</v>
      </c>
      <c r="Y26" s="4">
        <v>21</v>
      </c>
      <c r="Z26" t="str">
        <f t="shared" si="0"/>
        <v>p</v>
      </c>
      <c r="AA26" t="str">
        <f t="shared" si="1"/>
        <v>p</v>
      </c>
    </row>
    <row r="27" spans="1:27" x14ac:dyDescent="0.25">
      <c r="A27" s="9" t="s">
        <v>167</v>
      </c>
      <c r="B27" s="4">
        <v>2</v>
      </c>
      <c r="C27" s="4">
        <v>1</v>
      </c>
      <c r="D27" s="4" t="s">
        <v>73</v>
      </c>
      <c r="E27" s="4" t="s">
        <v>73</v>
      </c>
      <c r="F27" s="4" t="s">
        <v>73</v>
      </c>
      <c r="G27" s="4">
        <v>1</v>
      </c>
      <c r="H27" s="4">
        <v>1</v>
      </c>
      <c r="I27" s="4">
        <v>1</v>
      </c>
      <c r="J27" s="4" t="s">
        <v>73</v>
      </c>
      <c r="K27" s="4" t="s">
        <v>73</v>
      </c>
      <c r="L27" s="4" t="s">
        <v>73</v>
      </c>
      <c r="M27" s="4" t="s">
        <v>73</v>
      </c>
      <c r="N27" s="4" t="s">
        <v>73</v>
      </c>
      <c r="O27" s="4" t="s">
        <v>73</v>
      </c>
      <c r="P27" s="4" t="s">
        <v>73</v>
      </c>
      <c r="Q27" s="4" t="s">
        <v>73</v>
      </c>
      <c r="R27" s="4" t="s">
        <v>73</v>
      </c>
      <c r="S27" s="4" t="s">
        <v>73</v>
      </c>
      <c r="T27" s="4" t="s">
        <v>73</v>
      </c>
      <c r="U27" s="4" t="s">
        <v>73</v>
      </c>
      <c r="V27" s="4" t="s">
        <v>73</v>
      </c>
      <c r="W27" s="4" t="s">
        <v>73</v>
      </c>
      <c r="X27" s="4" t="s">
        <v>73</v>
      </c>
      <c r="Y27" s="4">
        <v>4</v>
      </c>
      <c r="Z27" t="str">
        <f t="shared" si="0"/>
        <v>p</v>
      </c>
      <c r="AA27" t="str">
        <f t="shared" si="1"/>
        <v>p</v>
      </c>
    </row>
    <row r="28" spans="1:27" x14ac:dyDescent="0.25">
      <c r="A28" s="9" t="s">
        <v>168</v>
      </c>
      <c r="B28" s="4" t="s">
        <v>73</v>
      </c>
      <c r="C28" s="4" t="s">
        <v>73</v>
      </c>
      <c r="D28" s="4" t="s">
        <v>73</v>
      </c>
      <c r="E28" s="4" t="s">
        <v>73</v>
      </c>
      <c r="F28" s="4" t="s">
        <v>73</v>
      </c>
      <c r="G28" s="4" t="s">
        <v>73</v>
      </c>
      <c r="H28" s="4" t="s">
        <v>73</v>
      </c>
      <c r="I28" s="4" t="s">
        <v>73</v>
      </c>
      <c r="J28" s="4" t="s">
        <v>73</v>
      </c>
      <c r="K28" s="4" t="s">
        <v>73</v>
      </c>
      <c r="L28" s="4" t="s">
        <v>73</v>
      </c>
      <c r="M28" s="4" t="s">
        <v>73</v>
      </c>
      <c r="N28" s="4" t="s">
        <v>73</v>
      </c>
      <c r="O28" s="4" t="s">
        <v>73</v>
      </c>
      <c r="P28" s="4" t="s">
        <v>73</v>
      </c>
      <c r="Q28" s="4" t="s">
        <v>73</v>
      </c>
      <c r="R28" s="4" t="s">
        <v>73</v>
      </c>
      <c r="S28" s="4" t="s">
        <v>73</v>
      </c>
      <c r="T28" s="4" t="s">
        <v>73</v>
      </c>
      <c r="U28" s="4" t="s">
        <v>73</v>
      </c>
      <c r="V28" s="4">
        <v>1</v>
      </c>
      <c r="W28" s="4">
        <v>2</v>
      </c>
      <c r="X28" s="4">
        <v>1</v>
      </c>
      <c r="Y28" s="4">
        <v>4</v>
      </c>
      <c r="Z28" t="str">
        <f t="shared" si="0"/>
        <v>-</v>
      </c>
      <c r="AA28" t="str">
        <f t="shared" si="1"/>
        <v>p</v>
      </c>
    </row>
    <row r="29" spans="1:27" x14ac:dyDescent="0.25">
      <c r="A29" s="9" t="s">
        <v>169</v>
      </c>
      <c r="B29" s="4" t="s">
        <v>73</v>
      </c>
      <c r="C29" s="4" t="s">
        <v>73</v>
      </c>
      <c r="D29" s="4" t="s">
        <v>73</v>
      </c>
      <c r="E29" s="4" t="s">
        <v>73</v>
      </c>
      <c r="F29" s="4" t="s">
        <v>73</v>
      </c>
      <c r="G29" s="4" t="s">
        <v>73</v>
      </c>
      <c r="H29" s="4" t="s">
        <v>73</v>
      </c>
      <c r="I29" s="4" t="s">
        <v>73</v>
      </c>
      <c r="J29" s="4" t="s">
        <v>73</v>
      </c>
      <c r="K29" s="4" t="s">
        <v>73</v>
      </c>
      <c r="L29" s="4" t="s">
        <v>73</v>
      </c>
      <c r="M29" s="4" t="s">
        <v>73</v>
      </c>
      <c r="N29" s="4" t="s">
        <v>73</v>
      </c>
      <c r="O29" s="4" t="s">
        <v>73</v>
      </c>
      <c r="P29" s="4" t="s">
        <v>73</v>
      </c>
      <c r="Q29" s="4" t="s">
        <v>73</v>
      </c>
      <c r="R29" s="4" t="s">
        <v>73</v>
      </c>
      <c r="S29" s="4" t="s">
        <v>73</v>
      </c>
      <c r="T29" s="4" t="s">
        <v>73</v>
      </c>
      <c r="U29" s="4" t="s">
        <v>73</v>
      </c>
      <c r="V29" s="4" t="s">
        <v>73</v>
      </c>
      <c r="W29" s="4" t="s">
        <v>73</v>
      </c>
      <c r="X29" s="4" t="s">
        <v>73</v>
      </c>
      <c r="Y29" s="4" t="s">
        <v>73</v>
      </c>
      <c r="Z29" t="str">
        <f t="shared" si="0"/>
        <v>-</v>
      </c>
      <c r="AA29" t="str">
        <f t="shared" si="1"/>
        <v>-</v>
      </c>
    </row>
    <row r="30" spans="1:27" x14ac:dyDescent="0.25">
      <c r="A30" s="9" t="s">
        <v>170</v>
      </c>
      <c r="B30" s="4" t="s">
        <v>73</v>
      </c>
      <c r="C30" s="4" t="s">
        <v>73</v>
      </c>
      <c r="D30" s="4" t="s">
        <v>73</v>
      </c>
      <c r="E30" s="4" t="s">
        <v>73</v>
      </c>
      <c r="F30" s="4" t="s">
        <v>73</v>
      </c>
      <c r="G30" s="4" t="s">
        <v>73</v>
      </c>
      <c r="H30" s="4" t="s">
        <v>73</v>
      </c>
      <c r="I30" s="4">
        <v>1</v>
      </c>
      <c r="J30" s="4" t="s">
        <v>73</v>
      </c>
      <c r="K30" s="4" t="s">
        <v>73</v>
      </c>
      <c r="L30" s="4" t="s">
        <v>73</v>
      </c>
      <c r="M30" s="4" t="s">
        <v>73</v>
      </c>
      <c r="N30" s="4" t="s">
        <v>73</v>
      </c>
      <c r="O30" s="4" t="s">
        <v>73</v>
      </c>
      <c r="P30" s="4" t="s">
        <v>73</v>
      </c>
      <c r="Q30" s="4" t="s">
        <v>73</v>
      </c>
      <c r="R30" s="4" t="s">
        <v>73</v>
      </c>
      <c r="S30" s="4" t="s">
        <v>73</v>
      </c>
      <c r="T30" s="4" t="s">
        <v>73</v>
      </c>
      <c r="U30" s="4" t="s">
        <v>73</v>
      </c>
      <c r="V30" s="4" t="s">
        <v>73</v>
      </c>
      <c r="W30" s="4" t="s">
        <v>73</v>
      </c>
      <c r="X30" s="4" t="s">
        <v>73</v>
      </c>
      <c r="Y30" s="4">
        <v>1</v>
      </c>
      <c r="Z30" t="str">
        <f t="shared" si="0"/>
        <v>-</v>
      </c>
      <c r="AA30" t="str">
        <f t="shared" si="1"/>
        <v>p</v>
      </c>
    </row>
    <row r="31" spans="1:27" x14ac:dyDescent="0.25">
      <c r="A31" s="9" t="s">
        <v>171</v>
      </c>
      <c r="B31" s="4">
        <v>1</v>
      </c>
      <c r="C31" s="4">
        <v>1</v>
      </c>
      <c r="D31" s="4" t="s">
        <v>73</v>
      </c>
      <c r="E31" s="4" t="s">
        <v>73</v>
      </c>
      <c r="F31" s="4" t="s">
        <v>73</v>
      </c>
      <c r="G31" s="4" t="s">
        <v>73</v>
      </c>
      <c r="H31" s="4">
        <v>1</v>
      </c>
      <c r="I31" s="4" t="s">
        <v>73</v>
      </c>
      <c r="J31" s="4" t="s">
        <v>73</v>
      </c>
      <c r="K31" s="4" t="s">
        <v>73</v>
      </c>
      <c r="L31" s="4" t="s">
        <v>73</v>
      </c>
      <c r="M31" s="4" t="s">
        <v>73</v>
      </c>
      <c r="N31" s="4" t="s">
        <v>73</v>
      </c>
      <c r="O31" s="4" t="s">
        <v>73</v>
      </c>
      <c r="P31" s="4" t="s">
        <v>73</v>
      </c>
      <c r="Q31" s="4" t="s">
        <v>73</v>
      </c>
      <c r="R31" s="4" t="s">
        <v>73</v>
      </c>
      <c r="S31" s="4" t="s">
        <v>73</v>
      </c>
      <c r="T31" s="4" t="s">
        <v>73</v>
      </c>
      <c r="U31" s="4" t="s">
        <v>73</v>
      </c>
      <c r="V31" s="4" t="s">
        <v>73</v>
      </c>
      <c r="W31" s="4" t="s">
        <v>73</v>
      </c>
      <c r="X31" s="4" t="s">
        <v>73</v>
      </c>
      <c r="Y31" s="4">
        <v>2</v>
      </c>
      <c r="Z31" t="str">
        <f t="shared" si="0"/>
        <v>p</v>
      </c>
      <c r="AA31" t="str">
        <f t="shared" si="1"/>
        <v>p</v>
      </c>
    </row>
    <row r="32" spans="1:27" ht="30" x14ac:dyDescent="0.25">
      <c r="A32" s="9" t="s">
        <v>172</v>
      </c>
      <c r="B32" s="4" t="s">
        <v>73</v>
      </c>
      <c r="C32" s="4" t="s">
        <v>73</v>
      </c>
      <c r="D32" s="4" t="s">
        <v>73</v>
      </c>
      <c r="E32" s="4" t="s">
        <v>73</v>
      </c>
      <c r="F32" s="4" t="s">
        <v>73</v>
      </c>
      <c r="G32" s="4" t="s">
        <v>73</v>
      </c>
      <c r="H32" s="4" t="s">
        <v>73</v>
      </c>
      <c r="I32" s="4" t="s">
        <v>73</v>
      </c>
      <c r="J32" s="4" t="s">
        <v>73</v>
      </c>
      <c r="K32" s="4" t="s">
        <v>73</v>
      </c>
      <c r="L32" s="4" t="s">
        <v>73</v>
      </c>
      <c r="M32" s="4" t="s">
        <v>73</v>
      </c>
      <c r="N32" s="4" t="s">
        <v>73</v>
      </c>
      <c r="O32" s="4" t="s">
        <v>73</v>
      </c>
      <c r="P32" s="4" t="s">
        <v>73</v>
      </c>
      <c r="Q32" s="4" t="s">
        <v>73</v>
      </c>
      <c r="R32" s="4" t="s">
        <v>73</v>
      </c>
      <c r="S32" s="4" t="s">
        <v>73</v>
      </c>
      <c r="T32" s="4" t="s">
        <v>73</v>
      </c>
      <c r="U32" s="4" t="s">
        <v>73</v>
      </c>
      <c r="V32" s="4" t="s">
        <v>73</v>
      </c>
      <c r="W32" s="4" t="s">
        <v>73</v>
      </c>
      <c r="X32" s="4" t="s">
        <v>73</v>
      </c>
      <c r="Y32" s="4" t="s">
        <v>73</v>
      </c>
      <c r="Z32" t="str">
        <f t="shared" si="0"/>
        <v>-</v>
      </c>
      <c r="AA32" t="str">
        <f t="shared" si="1"/>
        <v>-</v>
      </c>
    </row>
    <row r="33" spans="1:27" ht="30" x14ac:dyDescent="0.25">
      <c r="A33" s="9" t="s">
        <v>173</v>
      </c>
      <c r="B33" s="4">
        <v>5</v>
      </c>
      <c r="C33" s="4">
        <v>3</v>
      </c>
      <c r="D33" s="4">
        <v>1</v>
      </c>
      <c r="E33" s="4">
        <v>1</v>
      </c>
      <c r="F33" s="4" t="s">
        <v>73</v>
      </c>
      <c r="G33" s="4" t="s">
        <v>73</v>
      </c>
      <c r="H33" s="4">
        <v>4</v>
      </c>
      <c r="I33" s="4">
        <v>1</v>
      </c>
      <c r="J33" s="4">
        <v>4</v>
      </c>
      <c r="K33" s="4">
        <v>3</v>
      </c>
      <c r="L33" s="4">
        <v>2</v>
      </c>
      <c r="M33" s="4">
        <v>2</v>
      </c>
      <c r="N33" s="4">
        <v>9</v>
      </c>
      <c r="O33" s="4">
        <v>9</v>
      </c>
      <c r="P33" s="4">
        <v>7</v>
      </c>
      <c r="Q33" s="4">
        <v>15</v>
      </c>
      <c r="R33" s="4">
        <v>22</v>
      </c>
      <c r="S33" s="4">
        <v>35</v>
      </c>
      <c r="T33" s="4">
        <v>47</v>
      </c>
      <c r="U33" s="4">
        <v>43</v>
      </c>
      <c r="V33" s="4">
        <v>39</v>
      </c>
      <c r="W33" s="4">
        <v>28</v>
      </c>
      <c r="X33" s="4">
        <v>12</v>
      </c>
      <c r="Y33" s="4">
        <v>287</v>
      </c>
      <c r="Z33" t="str">
        <f t="shared" si="0"/>
        <v>p</v>
      </c>
      <c r="AA33" t="str">
        <f t="shared" si="1"/>
        <v>p</v>
      </c>
    </row>
    <row r="34" spans="1:27" ht="30" x14ac:dyDescent="0.25">
      <c r="A34" s="9" t="s">
        <v>174</v>
      </c>
      <c r="B34" s="4" t="s">
        <v>73</v>
      </c>
      <c r="C34" s="4" t="s">
        <v>73</v>
      </c>
      <c r="D34" s="4" t="s">
        <v>73</v>
      </c>
      <c r="E34" s="4" t="s">
        <v>73</v>
      </c>
      <c r="F34" s="4" t="s">
        <v>73</v>
      </c>
      <c r="G34" s="4" t="s">
        <v>73</v>
      </c>
      <c r="H34" s="4" t="s">
        <v>73</v>
      </c>
      <c r="I34" s="4" t="s">
        <v>73</v>
      </c>
      <c r="J34" s="4" t="s">
        <v>73</v>
      </c>
      <c r="K34" s="4" t="s">
        <v>73</v>
      </c>
      <c r="L34" s="4" t="s">
        <v>73</v>
      </c>
      <c r="M34" s="4" t="s">
        <v>73</v>
      </c>
      <c r="N34" s="4" t="s">
        <v>73</v>
      </c>
      <c r="O34" s="4" t="s">
        <v>73</v>
      </c>
      <c r="P34" s="4" t="s">
        <v>73</v>
      </c>
      <c r="Q34" s="4" t="s">
        <v>73</v>
      </c>
      <c r="R34" s="4" t="s">
        <v>73</v>
      </c>
      <c r="S34" s="4" t="s">
        <v>73</v>
      </c>
      <c r="T34" s="4" t="s">
        <v>73</v>
      </c>
      <c r="U34" s="4" t="s">
        <v>73</v>
      </c>
      <c r="V34" s="4" t="s">
        <v>73</v>
      </c>
      <c r="W34" s="4" t="s">
        <v>73</v>
      </c>
      <c r="X34" s="4" t="s">
        <v>73</v>
      </c>
      <c r="Y34" s="4" t="s">
        <v>73</v>
      </c>
      <c r="Z34" t="str">
        <f t="shared" si="0"/>
        <v>-</v>
      </c>
      <c r="AA34" t="str">
        <f t="shared" si="1"/>
        <v>-</v>
      </c>
    </row>
    <row r="35" spans="1:27" ht="30" x14ac:dyDescent="0.25">
      <c r="A35" s="9" t="s">
        <v>175</v>
      </c>
      <c r="B35" s="4" t="s">
        <v>73</v>
      </c>
      <c r="C35" s="4" t="s">
        <v>73</v>
      </c>
      <c r="D35" s="4" t="s">
        <v>73</v>
      </c>
      <c r="E35" s="4" t="s">
        <v>73</v>
      </c>
      <c r="F35" s="4" t="s">
        <v>73</v>
      </c>
      <c r="G35" s="4" t="s">
        <v>73</v>
      </c>
      <c r="H35" s="4" t="s">
        <v>73</v>
      </c>
      <c r="I35" s="4" t="s">
        <v>73</v>
      </c>
      <c r="J35" s="4" t="s">
        <v>73</v>
      </c>
      <c r="K35" s="4" t="s">
        <v>73</v>
      </c>
      <c r="L35" s="4" t="s">
        <v>73</v>
      </c>
      <c r="M35" s="4" t="s">
        <v>73</v>
      </c>
      <c r="N35" s="4" t="s">
        <v>73</v>
      </c>
      <c r="O35" s="4" t="s">
        <v>73</v>
      </c>
      <c r="P35" s="4" t="s">
        <v>73</v>
      </c>
      <c r="Q35" s="4" t="s">
        <v>73</v>
      </c>
      <c r="R35" s="4" t="s">
        <v>73</v>
      </c>
      <c r="S35" s="4" t="s">
        <v>73</v>
      </c>
      <c r="T35" s="4" t="s">
        <v>73</v>
      </c>
      <c r="U35" s="4" t="s">
        <v>73</v>
      </c>
      <c r="V35" s="4" t="s">
        <v>73</v>
      </c>
      <c r="W35" s="4" t="s">
        <v>73</v>
      </c>
      <c r="X35" s="4" t="s">
        <v>73</v>
      </c>
      <c r="Y35" s="4" t="s">
        <v>73</v>
      </c>
      <c r="Z35" t="str">
        <f t="shared" si="0"/>
        <v>-</v>
      </c>
      <c r="AA35" t="str">
        <f t="shared" si="1"/>
        <v>-</v>
      </c>
    </row>
    <row r="36" spans="1:27" x14ac:dyDescent="0.25">
      <c r="A36" s="9" t="s">
        <v>176</v>
      </c>
      <c r="B36" s="4" t="s">
        <v>73</v>
      </c>
      <c r="C36" s="4" t="s">
        <v>73</v>
      </c>
      <c r="D36" s="4" t="s">
        <v>73</v>
      </c>
      <c r="E36" s="4" t="s">
        <v>73</v>
      </c>
      <c r="F36" s="4" t="s">
        <v>73</v>
      </c>
      <c r="G36" s="4" t="s">
        <v>73</v>
      </c>
      <c r="H36" s="4" t="s">
        <v>73</v>
      </c>
      <c r="I36" s="4" t="s">
        <v>73</v>
      </c>
      <c r="J36" s="4" t="s">
        <v>73</v>
      </c>
      <c r="K36" s="4" t="s">
        <v>73</v>
      </c>
      <c r="L36" s="4" t="s">
        <v>73</v>
      </c>
      <c r="M36" s="4">
        <v>4</v>
      </c>
      <c r="N36" s="4" t="s">
        <v>73</v>
      </c>
      <c r="O36" s="4">
        <v>1</v>
      </c>
      <c r="P36" s="4">
        <v>2</v>
      </c>
      <c r="Q36" s="4">
        <v>2</v>
      </c>
      <c r="R36" s="4" t="s">
        <v>73</v>
      </c>
      <c r="S36" s="4">
        <v>2</v>
      </c>
      <c r="T36" s="4" t="s">
        <v>73</v>
      </c>
      <c r="U36" s="4" t="s">
        <v>73</v>
      </c>
      <c r="V36" s="4" t="s">
        <v>73</v>
      </c>
      <c r="W36" s="4" t="s">
        <v>73</v>
      </c>
      <c r="X36" s="4" t="s">
        <v>73</v>
      </c>
      <c r="Y36" s="4">
        <v>11</v>
      </c>
      <c r="Z36" t="str">
        <f t="shared" si="0"/>
        <v>-</v>
      </c>
      <c r="AA36" t="str">
        <f t="shared" si="1"/>
        <v>p</v>
      </c>
    </row>
    <row r="37" spans="1:27" ht="30" x14ac:dyDescent="0.25">
      <c r="A37" s="9" t="s">
        <v>177</v>
      </c>
      <c r="B37" s="4" t="s">
        <v>73</v>
      </c>
      <c r="C37" s="4" t="s">
        <v>73</v>
      </c>
      <c r="D37" s="4" t="s">
        <v>73</v>
      </c>
      <c r="E37" s="4" t="s">
        <v>73</v>
      </c>
      <c r="F37" s="4" t="s">
        <v>73</v>
      </c>
      <c r="G37" s="4" t="s">
        <v>73</v>
      </c>
      <c r="H37" s="4" t="s">
        <v>73</v>
      </c>
      <c r="I37" s="4" t="s">
        <v>73</v>
      </c>
      <c r="J37" s="4" t="s">
        <v>73</v>
      </c>
      <c r="K37" s="4" t="s">
        <v>73</v>
      </c>
      <c r="L37" s="4" t="s">
        <v>73</v>
      </c>
      <c r="M37" s="4" t="s">
        <v>73</v>
      </c>
      <c r="N37" s="4" t="s">
        <v>73</v>
      </c>
      <c r="O37" s="4" t="s">
        <v>73</v>
      </c>
      <c r="P37" s="4" t="s">
        <v>73</v>
      </c>
      <c r="Q37" s="4" t="s">
        <v>73</v>
      </c>
      <c r="R37" s="4" t="s">
        <v>73</v>
      </c>
      <c r="S37" s="4" t="s">
        <v>73</v>
      </c>
      <c r="T37" s="4" t="s">
        <v>73</v>
      </c>
      <c r="U37" s="4" t="s">
        <v>73</v>
      </c>
      <c r="V37" s="4" t="s">
        <v>73</v>
      </c>
      <c r="W37" s="4" t="s">
        <v>73</v>
      </c>
      <c r="X37" s="4" t="s">
        <v>73</v>
      </c>
      <c r="Y37" s="4" t="s">
        <v>73</v>
      </c>
      <c r="Z37" t="str">
        <f t="shared" si="0"/>
        <v>-</v>
      </c>
      <c r="AA37" t="str">
        <f t="shared" si="1"/>
        <v>-</v>
      </c>
    </row>
    <row r="38" spans="1:27" x14ac:dyDescent="0.25">
      <c r="A38" s="9" t="s">
        <v>178</v>
      </c>
      <c r="B38" s="4" t="s">
        <v>73</v>
      </c>
      <c r="C38" s="4" t="s">
        <v>73</v>
      </c>
      <c r="D38" s="4" t="s">
        <v>73</v>
      </c>
      <c r="E38" s="4" t="s">
        <v>73</v>
      </c>
      <c r="F38" s="4" t="s">
        <v>73</v>
      </c>
      <c r="G38" s="4" t="s">
        <v>73</v>
      </c>
      <c r="H38" s="4" t="s">
        <v>73</v>
      </c>
      <c r="I38" s="4" t="s">
        <v>73</v>
      </c>
      <c r="J38" s="4" t="s">
        <v>73</v>
      </c>
      <c r="K38" s="4" t="s">
        <v>73</v>
      </c>
      <c r="L38" s="4" t="s">
        <v>73</v>
      </c>
      <c r="M38" s="4">
        <v>1</v>
      </c>
      <c r="N38" s="4" t="s">
        <v>73</v>
      </c>
      <c r="O38" s="4" t="s">
        <v>73</v>
      </c>
      <c r="P38" s="4" t="s">
        <v>73</v>
      </c>
      <c r="Q38" s="4" t="s">
        <v>73</v>
      </c>
      <c r="R38" s="4" t="s">
        <v>73</v>
      </c>
      <c r="S38" s="4" t="s">
        <v>73</v>
      </c>
      <c r="T38" s="4" t="s">
        <v>73</v>
      </c>
      <c r="U38" s="4" t="s">
        <v>73</v>
      </c>
      <c r="V38" s="4" t="s">
        <v>73</v>
      </c>
      <c r="W38" s="4" t="s">
        <v>73</v>
      </c>
      <c r="X38" s="4" t="s">
        <v>73</v>
      </c>
      <c r="Y38" s="4">
        <v>1</v>
      </c>
      <c r="Z38" t="str">
        <f t="shared" si="0"/>
        <v>-</v>
      </c>
      <c r="AA38" t="str">
        <f t="shared" si="1"/>
        <v>p</v>
      </c>
    </row>
    <row r="39" spans="1:27" x14ac:dyDescent="0.25">
      <c r="A39" s="9" t="s">
        <v>179</v>
      </c>
      <c r="B39" s="4" t="s">
        <v>73</v>
      </c>
      <c r="C39" s="4" t="s">
        <v>73</v>
      </c>
      <c r="D39" s="4" t="s">
        <v>73</v>
      </c>
      <c r="E39" s="4" t="s">
        <v>73</v>
      </c>
      <c r="F39" s="4" t="s">
        <v>73</v>
      </c>
      <c r="G39" s="4" t="s">
        <v>73</v>
      </c>
      <c r="H39" s="4" t="s">
        <v>73</v>
      </c>
      <c r="I39" s="4" t="s">
        <v>73</v>
      </c>
      <c r="J39" s="4" t="s">
        <v>73</v>
      </c>
      <c r="K39" s="4" t="s">
        <v>73</v>
      </c>
      <c r="L39" s="4" t="s">
        <v>73</v>
      </c>
      <c r="M39" s="4" t="s">
        <v>73</v>
      </c>
      <c r="N39" s="4" t="s">
        <v>73</v>
      </c>
      <c r="O39" s="4" t="s">
        <v>73</v>
      </c>
      <c r="P39" s="4" t="s">
        <v>73</v>
      </c>
      <c r="Q39" s="4">
        <v>1</v>
      </c>
      <c r="R39" s="4" t="s">
        <v>73</v>
      </c>
      <c r="S39" s="4">
        <v>2</v>
      </c>
      <c r="T39" s="4">
        <v>2</v>
      </c>
      <c r="U39" s="4">
        <v>5</v>
      </c>
      <c r="V39" s="4" t="s">
        <v>73</v>
      </c>
      <c r="W39" s="4" t="s">
        <v>73</v>
      </c>
      <c r="X39" s="4" t="s">
        <v>73</v>
      </c>
      <c r="Y39" s="4">
        <v>10</v>
      </c>
      <c r="Z39" t="str">
        <f t="shared" si="0"/>
        <v>-</v>
      </c>
      <c r="AA39" t="str">
        <f t="shared" si="1"/>
        <v>p</v>
      </c>
    </row>
    <row r="40" spans="1:27" x14ac:dyDescent="0.25">
      <c r="A40" s="9" t="s">
        <v>180</v>
      </c>
      <c r="B40" s="4" t="s">
        <v>73</v>
      </c>
      <c r="C40" s="4" t="s">
        <v>73</v>
      </c>
      <c r="D40" s="4" t="s">
        <v>73</v>
      </c>
      <c r="E40" s="4" t="s">
        <v>73</v>
      </c>
      <c r="F40" s="4" t="s">
        <v>73</v>
      </c>
      <c r="G40" s="4" t="s">
        <v>73</v>
      </c>
      <c r="H40" s="4" t="s">
        <v>73</v>
      </c>
      <c r="I40" s="4" t="s">
        <v>73</v>
      </c>
      <c r="J40" s="4" t="s">
        <v>73</v>
      </c>
      <c r="K40" s="4" t="s">
        <v>73</v>
      </c>
      <c r="L40" s="4" t="s">
        <v>73</v>
      </c>
      <c r="M40" s="4" t="s">
        <v>73</v>
      </c>
      <c r="N40" s="4" t="s">
        <v>73</v>
      </c>
      <c r="O40" s="4" t="s">
        <v>73</v>
      </c>
      <c r="P40" s="4" t="s">
        <v>73</v>
      </c>
      <c r="Q40" s="4" t="s">
        <v>73</v>
      </c>
      <c r="R40" s="4" t="s">
        <v>73</v>
      </c>
      <c r="S40" s="4" t="s">
        <v>73</v>
      </c>
      <c r="T40" s="4" t="s">
        <v>73</v>
      </c>
      <c r="U40" s="4" t="s">
        <v>73</v>
      </c>
      <c r="V40" s="4" t="s">
        <v>73</v>
      </c>
      <c r="W40" s="4" t="s">
        <v>73</v>
      </c>
      <c r="X40" s="4" t="s">
        <v>73</v>
      </c>
      <c r="Y40" s="4" t="s">
        <v>73</v>
      </c>
      <c r="Z40" t="str">
        <f t="shared" si="0"/>
        <v>-</v>
      </c>
      <c r="AA40" t="str">
        <f t="shared" si="1"/>
        <v>-</v>
      </c>
    </row>
    <row r="41" spans="1:27" x14ac:dyDescent="0.25">
      <c r="A41" s="9" t="s">
        <v>181</v>
      </c>
      <c r="B41" s="4" t="s">
        <v>73</v>
      </c>
      <c r="C41" s="4" t="s">
        <v>73</v>
      </c>
      <c r="D41" s="4" t="s">
        <v>73</v>
      </c>
      <c r="E41" s="4" t="s">
        <v>73</v>
      </c>
      <c r="F41" s="4" t="s">
        <v>73</v>
      </c>
      <c r="G41" s="4" t="s">
        <v>73</v>
      </c>
      <c r="H41" s="4" t="s">
        <v>73</v>
      </c>
      <c r="I41" s="4" t="s">
        <v>73</v>
      </c>
      <c r="J41" s="4" t="s">
        <v>73</v>
      </c>
      <c r="K41" s="4" t="s">
        <v>73</v>
      </c>
      <c r="L41" s="4" t="s">
        <v>73</v>
      </c>
      <c r="M41" s="4" t="s">
        <v>73</v>
      </c>
      <c r="N41" s="4" t="s">
        <v>73</v>
      </c>
      <c r="O41" s="4">
        <v>2</v>
      </c>
      <c r="P41" s="4" t="s">
        <v>73</v>
      </c>
      <c r="Q41" s="4" t="s">
        <v>73</v>
      </c>
      <c r="R41" s="4" t="s">
        <v>73</v>
      </c>
      <c r="S41" s="4" t="s">
        <v>73</v>
      </c>
      <c r="T41" s="4" t="s">
        <v>73</v>
      </c>
      <c r="U41" s="4" t="s">
        <v>73</v>
      </c>
      <c r="V41" s="4" t="s">
        <v>73</v>
      </c>
      <c r="W41" s="4" t="s">
        <v>73</v>
      </c>
      <c r="X41" s="4" t="s">
        <v>73</v>
      </c>
      <c r="Y41" s="4">
        <v>2</v>
      </c>
      <c r="Z41" t="str">
        <f t="shared" si="0"/>
        <v>-</v>
      </c>
      <c r="AA41" t="str">
        <f t="shared" si="1"/>
        <v>p</v>
      </c>
    </row>
    <row r="42" spans="1:27" x14ac:dyDescent="0.25">
      <c r="A42" s="9" t="s">
        <v>182</v>
      </c>
      <c r="B42" s="4" t="s">
        <v>73</v>
      </c>
      <c r="C42" s="4" t="s">
        <v>73</v>
      </c>
      <c r="D42" s="4" t="s">
        <v>73</v>
      </c>
      <c r="E42" s="4" t="s">
        <v>73</v>
      </c>
      <c r="F42" s="4" t="s">
        <v>73</v>
      </c>
      <c r="G42" s="4" t="s">
        <v>73</v>
      </c>
      <c r="H42" s="4" t="s">
        <v>73</v>
      </c>
      <c r="I42" s="4" t="s">
        <v>73</v>
      </c>
      <c r="J42" s="4" t="s">
        <v>73</v>
      </c>
      <c r="K42" s="4" t="s">
        <v>73</v>
      </c>
      <c r="L42" s="4" t="s">
        <v>73</v>
      </c>
      <c r="M42" s="4" t="s">
        <v>73</v>
      </c>
      <c r="N42" s="4" t="s">
        <v>73</v>
      </c>
      <c r="O42" s="4" t="s">
        <v>73</v>
      </c>
      <c r="P42" s="4" t="s">
        <v>73</v>
      </c>
      <c r="Q42" s="4">
        <v>2</v>
      </c>
      <c r="R42" s="4">
        <v>1</v>
      </c>
      <c r="S42" s="4">
        <v>1</v>
      </c>
      <c r="T42" s="4">
        <v>2</v>
      </c>
      <c r="U42" s="4" t="s">
        <v>73</v>
      </c>
      <c r="V42" s="4" t="s">
        <v>73</v>
      </c>
      <c r="W42" s="4" t="s">
        <v>73</v>
      </c>
      <c r="X42" s="4" t="s">
        <v>73</v>
      </c>
      <c r="Y42" s="4">
        <v>6</v>
      </c>
      <c r="Z42" t="str">
        <f t="shared" si="0"/>
        <v>-</v>
      </c>
      <c r="AA42" t="str">
        <f t="shared" si="1"/>
        <v>p</v>
      </c>
    </row>
    <row r="43" spans="1:27" x14ac:dyDescent="0.25">
      <c r="A43" s="9" t="s">
        <v>183</v>
      </c>
      <c r="B43" s="4" t="s">
        <v>73</v>
      </c>
      <c r="C43" s="4" t="s">
        <v>73</v>
      </c>
      <c r="D43" s="4" t="s">
        <v>73</v>
      </c>
      <c r="E43" s="4" t="s">
        <v>73</v>
      </c>
      <c r="F43" s="4" t="s">
        <v>73</v>
      </c>
      <c r="G43" s="4" t="s">
        <v>73</v>
      </c>
      <c r="H43" s="4" t="s">
        <v>73</v>
      </c>
      <c r="I43" s="4" t="s">
        <v>73</v>
      </c>
      <c r="J43" s="4" t="s">
        <v>73</v>
      </c>
      <c r="K43" s="4" t="s">
        <v>73</v>
      </c>
      <c r="L43" s="4" t="s">
        <v>73</v>
      </c>
      <c r="M43" s="4" t="s">
        <v>73</v>
      </c>
      <c r="N43" s="4">
        <v>1</v>
      </c>
      <c r="O43" s="4">
        <v>1</v>
      </c>
      <c r="P43" s="4" t="s">
        <v>73</v>
      </c>
      <c r="Q43" s="4" t="s">
        <v>73</v>
      </c>
      <c r="R43" s="4">
        <v>1</v>
      </c>
      <c r="S43" s="4" t="s">
        <v>73</v>
      </c>
      <c r="T43" s="4">
        <v>2</v>
      </c>
      <c r="U43" s="4" t="s">
        <v>73</v>
      </c>
      <c r="V43" s="4" t="s">
        <v>73</v>
      </c>
      <c r="W43" s="4">
        <v>1</v>
      </c>
      <c r="X43" s="4" t="s">
        <v>73</v>
      </c>
      <c r="Y43" s="4">
        <v>6</v>
      </c>
      <c r="Z43" t="str">
        <f t="shared" si="0"/>
        <v>-</v>
      </c>
      <c r="AA43" t="str">
        <f t="shared" si="1"/>
        <v>p</v>
      </c>
    </row>
    <row r="44" spans="1:27" x14ac:dyDescent="0.25">
      <c r="A44" s="9" t="s">
        <v>184</v>
      </c>
      <c r="B44" s="4" t="s">
        <v>73</v>
      </c>
      <c r="C44" s="4" t="s">
        <v>73</v>
      </c>
      <c r="D44" s="4" t="s">
        <v>73</v>
      </c>
      <c r="E44" s="4" t="s">
        <v>73</v>
      </c>
      <c r="F44" s="4" t="s">
        <v>73</v>
      </c>
      <c r="G44" s="4" t="s">
        <v>73</v>
      </c>
      <c r="H44" s="4" t="s">
        <v>73</v>
      </c>
      <c r="I44" s="4" t="s">
        <v>73</v>
      </c>
      <c r="J44" s="4" t="s">
        <v>73</v>
      </c>
      <c r="K44" s="4" t="s">
        <v>73</v>
      </c>
      <c r="L44" s="4" t="s">
        <v>73</v>
      </c>
      <c r="M44" s="4" t="s">
        <v>73</v>
      </c>
      <c r="N44" s="4" t="s">
        <v>73</v>
      </c>
      <c r="O44" s="4">
        <v>1</v>
      </c>
      <c r="P44" s="4" t="s">
        <v>73</v>
      </c>
      <c r="Q44" s="4" t="s">
        <v>73</v>
      </c>
      <c r="R44" s="4" t="s">
        <v>73</v>
      </c>
      <c r="S44" s="4" t="s">
        <v>73</v>
      </c>
      <c r="T44" s="4" t="s">
        <v>73</v>
      </c>
      <c r="U44" s="4" t="s">
        <v>73</v>
      </c>
      <c r="V44" s="4" t="s">
        <v>73</v>
      </c>
      <c r="W44" s="4" t="s">
        <v>73</v>
      </c>
      <c r="X44" s="4" t="s">
        <v>73</v>
      </c>
      <c r="Y44" s="4">
        <v>1</v>
      </c>
      <c r="Z44" t="str">
        <f t="shared" si="0"/>
        <v>-</v>
      </c>
      <c r="AA44" t="str">
        <f t="shared" si="1"/>
        <v>p</v>
      </c>
    </row>
    <row r="45" spans="1:27" x14ac:dyDescent="0.25">
      <c r="A45" s="9" t="s">
        <v>185</v>
      </c>
      <c r="B45" s="4">
        <v>5</v>
      </c>
      <c r="C45" s="4">
        <v>3</v>
      </c>
      <c r="D45" s="4">
        <v>2</v>
      </c>
      <c r="E45" s="4" t="s">
        <v>73</v>
      </c>
      <c r="F45" s="4" t="s">
        <v>73</v>
      </c>
      <c r="G45" s="4" t="s">
        <v>73</v>
      </c>
      <c r="H45" s="4">
        <v>1</v>
      </c>
      <c r="I45" s="4" t="s">
        <v>73</v>
      </c>
      <c r="J45" s="4" t="s">
        <v>73</v>
      </c>
      <c r="K45" s="4" t="s">
        <v>73</v>
      </c>
      <c r="L45" s="4" t="s">
        <v>73</v>
      </c>
      <c r="M45" s="4" t="s">
        <v>73</v>
      </c>
      <c r="N45" s="4">
        <v>1</v>
      </c>
      <c r="O45" s="4" t="s">
        <v>73</v>
      </c>
      <c r="P45" s="4" t="s">
        <v>73</v>
      </c>
      <c r="Q45" s="4" t="s">
        <v>73</v>
      </c>
      <c r="R45" s="4" t="s">
        <v>73</v>
      </c>
      <c r="S45" s="4" t="s">
        <v>73</v>
      </c>
      <c r="T45" s="4" t="s">
        <v>73</v>
      </c>
      <c r="U45" s="4" t="s">
        <v>73</v>
      </c>
      <c r="V45" s="4" t="s">
        <v>73</v>
      </c>
      <c r="W45" s="4" t="s">
        <v>73</v>
      </c>
      <c r="X45" s="4" t="s">
        <v>73</v>
      </c>
      <c r="Y45" s="4">
        <v>7</v>
      </c>
      <c r="Z45" t="str">
        <f t="shared" si="0"/>
        <v>p</v>
      </c>
      <c r="AA45" t="str">
        <f t="shared" si="1"/>
        <v>p</v>
      </c>
    </row>
    <row r="46" spans="1:27" ht="30" x14ac:dyDescent="0.25">
      <c r="A46" s="9" t="s">
        <v>186</v>
      </c>
      <c r="B46" s="4" t="s">
        <v>73</v>
      </c>
      <c r="C46" s="4" t="s">
        <v>73</v>
      </c>
      <c r="D46" s="4" t="s">
        <v>73</v>
      </c>
      <c r="E46" s="4" t="s">
        <v>73</v>
      </c>
      <c r="F46" s="4" t="s">
        <v>73</v>
      </c>
      <c r="G46" s="4" t="s">
        <v>73</v>
      </c>
      <c r="H46" s="4" t="s">
        <v>73</v>
      </c>
      <c r="I46" s="4" t="s">
        <v>73</v>
      </c>
      <c r="J46" s="4" t="s">
        <v>73</v>
      </c>
      <c r="K46" s="4" t="s">
        <v>73</v>
      </c>
      <c r="L46" s="4" t="s">
        <v>73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73</v>
      </c>
      <c r="R46" s="4" t="s">
        <v>73</v>
      </c>
      <c r="S46" s="4" t="s">
        <v>73</v>
      </c>
      <c r="T46" s="4" t="s">
        <v>73</v>
      </c>
      <c r="U46" s="4" t="s">
        <v>73</v>
      </c>
      <c r="V46" s="4" t="s">
        <v>73</v>
      </c>
      <c r="W46" s="4" t="s">
        <v>73</v>
      </c>
      <c r="X46" s="4" t="s">
        <v>73</v>
      </c>
      <c r="Y46" s="4" t="s">
        <v>73</v>
      </c>
      <c r="Z46" t="str">
        <f t="shared" si="0"/>
        <v>-</v>
      </c>
      <c r="AA46" t="str">
        <f t="shared" si="1"/>
        <v>-</v>
      </c>
    </row>
    <row r="47" spans="1:27" ht="45" x14ac:dyDescent="0.25">
      <c r="A47" s="9" t="s">
        <v>187</v>
      </c>
      <c r="B47" s="4">
        <v>81</v>
      </c>
      <c r="C47" s="4">
        <v>62</v>
      </c>
      <c r="D47" s="4">
        <v>16</v>
      </c>
      <c r="E47" s="4" t="s">
        <v>73</v>
      </c>
      <c r="F47" s="4">
        <v>1</v>
      </c>
      <c r="G47" s="4">
        <v>2</v>
      </c>
      <c r="H47" s="4">
        <v>3</v>
      </c>
      <c r="I47" s="4">
        <v>3</v>
      </c>
      <c r="J47" s="4">
        <v>4</v>
      </c>
      <c r="K47" s="4">
        <v>7</v>
      </c>
      <c r="L47" s="4">
        <v>5</v>
      </c>
      <c r="M47" s="4">
        <v>8</v>
      </c>
      <c r="N47" s="4">
        <v>17</v>
      </c>
      <c r="O47" s="4">
        <v>21</v>
      </c>
      <c r="P47" s="4">
        <v>17</v>
      </c>
      <c r="Q47" s="4">
        <v>16</v>
      </c>
      <c r="R47" s="4">
        <v>22</v>
      </c>
      <c r="S47" s="4">
        <v>23</v>
      </c>
      <c r="T47" s="4">
        <v>17</v>
      </c>
      <c r="U47" s="4">
        <v>15</v>
      </c>
      <c r="V47" s="4">
        <v>12</v>
      </c>
      <c r="W47" s="4">
        <v>7</v>
      </c>
      <c r="X47" s="4">
        <v>3</v>
      </c>
      <c r="Y47" s="4">
        <v>281</v>
      </c>
      <c r="Z47" t="str">
        <f t="shared" si="0"/>
        <v>p</v>
      </c>
      <c r="AA47" t="str">
        <f t="shared" si="1"/>
        <v>p</v>
      </c>
    </row>
    <row r="48" spans="1:27" ht="60" x14ac:dyDescent="0.25">
      <c r="A48" s="9" t="s">
        <v>188</v>
      </c>
      <c r="B48" s="4">
        <v>21</v>
      </c>
      <c r="C48" s="4">
        <v>16</v>
      </c>
      <c r="D48" s="4">
        <v>5</v>
      </c>
      <c r="E48" s="4" t="s">
        <v>73</v>
      </c>
      <c r="F48" s="4" t="s">
        <v>73</v>
      </c>
      <c r="G48" s="4" t="s">
        <v>73</v>
      </c>
      <c r="H48" s="4">
        <v>1</v>
      </c>
      <c r="I48" s="4">
        <v>1</v>
      </c>
      <c r="J48" s="4" t="s">
        <v>73</v>
      </c>
      <c r="K48" s="4" t="s">
        <v>73</v>
      </c>
      <c r="L48" s="4">
        <v>2</v>
      </c>
      <c r="M48" s="4">
        <v>2</v>
      </c>
      <c r="N48" s="4">
        <v>5</v>
      </c>
      <c r="O48" s="4">
        <v>8</v>
      </c>
      <c r="P48" s="4">
        <v>3</v>
      </c>
      <c r="Q48" s="4">
        <v>3</v>
      </c>
      <c r="R48" s="4">
        <v>9</v>
      </c>
      <c r="S48" s="4">
        <v>3</v>
      </c>
      <c r="T48" s="4">
        <v>6</v>
      </c>
      <c r="U48" s="4">
        <v>5</v>
      </c>
      <c r="V48" s="4">
        <v>7</v>
      </c>
      <c r="W48" s="4">
        <v>2</v>
      </c>
      <c r="X48" s="4" t="s">
        <v>73</v>
      </c>
      <c r="Y48" s="4">
        <v>78</v>
      </c>
      <c r="Z48" t="str">
        <f t="shared" si="0"/>
        <v>p</v>
      </c>
      <c r="AA48" t="str">
        <f t="shared" si="1"/>
        <v>p</v>
      </c>
    </row>
    <row r="49" spans="1:27" ht="45" x14ac:dyDescent="0.25">
      <c r="A49" s="9" t="s">
        <v>189</v>
      </c>
      <c r="B49" s="4">
        <v>38</v>
      </c>
      <c r="C49" s="4">
        <v>26</v>
      </c>
      <c r="D49" s="4">
        <v>7</v>
      </c>
      <c r="E49" s="4">
        <v>4</v>
      </c>
      <c r="F49" s="4" t="s">
        <v>73</v>
      </c>
      <c r="G49" s="4">
        <v>1</v>
      </c>
      <c r="H49" s="4">
        <v>9</v>
      </c>
      <c r="I49" s="4">
        <v>10</v>
      </c>
      <c r="J49" s="4">
        <v>8</v>
      </c>
      <c r="K49" s="4">
        <v>9</v>
      </c>
      <c r="L49" s="4">
        <v>8</v>
      </c>
      <c r="M49" s="4">
        <v>13</v>
      </c>
      <c r="N49" s="4">
        <v>8</v>
      </c>
      <c r="O49" s="4">
        <v>9</v>
      </c>
      <c r="P49" s="4">
        <v>9</v>
      </c>
      <c r="Q49" s="4">
        <v>12</v>
      </c>
      <c r="R49" s="4">
        <v>9</v>
      </c>
      <c r="S49" s="4">
        <v>11</v>
      </c>
      <c r="T49" s="4">
        <v>8</v>
      </c>
      <c r="U49" s="4">
        <v>4</v>
      </c>
      <c r="V49" s="4">
        <v>5</v>
      </c>
      <c r="W49" s="4">
        <v>2</v>
      </c>
      <c r="X49" s="4">
        <v>1</v>
      </c>
      <c r="Y49" s="4">
        <v>173</v>
      </c>
      <c r="Z49" t="str">
        <f t="shared" si="0"/>
        <v>p</v>
      </c>
      <c r="AA49" t="str">
        <f t="shared" si="1"/>
        <v>p</v>
      </c>
    </row>
    <row r="50" spans="1:27" x14ac:dyDescent="0.25">
      <c r="A50" s="4" t="s">
        <v>190</v>
      </c>
      <c r="B50" s="4">
        <v>3</v>
      </c>
      <c r="C50" s="4">
        <v>2</v>
      </c>
      <c r="D50" s="4" t="s">
        <v>73</v>
      </c>
      <c r="E50" s="4" t="s">
        <v>73</v>
      </c>
      <c r="F50" s="4">
        <v>1</v>
      </c>
      <c r="G50" s="4" t="s">
        <v>73</v>
      </c>
      <c r="H50" s="4" t="s">
        <v>73</v>
      </c>
      <c r="I50" s="4">
        <v>1</v>
      </c>
      <c r="J50" s="4">
        <v>1</v>
      </c>
      <c r="K50" s="4">
        <v>2</v>
      </c>
      <c r="L50" s="4">
        <v>2</v>
      </c>
      <c r="M50" s="4" t="s">
        <v>73</v>
      </c>
      <c r="N50" s="4">
        <v>1</v>
      </c>
      <c r="O50" s="4">
        <v>1</v>
      </c>
      <c r="P50" s="4">
        <v>1</v>
      </c>
      <c r="Q50" s="4">
        <v>1</v>
      </c>
      <c r="R50" s="4" t="s">
        <v>73</v>
      </c>
      <c r="S50" s="4" t="s">
        <v>73</v>
      </c>
      <c r="T50" s="4">
        <v>4</v>
      </c>
      <c r="U50" s="4">
        <v>3</v>
      </c>
      <c r="V50" s="4">
        <v>4</v>
      </c>
      <c r="W50" s="4">
        <v>8</v>
      </c>
      <c r="X50" s="4">
        <v>11</v>
      </c>
      <c r="Y50" s="4">
        <v>43</v>
      </c>
      <c r="Z50" t="str">
        <f t="shared" si="0"/>
        <v>p</v>
      </c>
      <c r="AA50" t="str">
        <f t="shared" si="1"/>
        <v>p</v>
      </c>
    </row>
    <row r="51" spans="1:27" x14ac:dyDescent="0.25">
      <c r="A51" t="s">
        <v>191</v>
      </c>
      <c r="Y51" t="str">
        <f>IF(SUM(Y7:Y50)=SUM(C7:X50), "p", "f")</f>
        <v>p</v>
      </c>
    </row>
  </sheetData>
  <mergeCells count="4">
    <mergeCell ref="A1:X1"/>
    <mergeCell ref="A5:A6"/>
    <mergeCell ref="B5:X5"/>
    <mergeCell ref="Y5:Y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81" zoomScaleNormal="81" workbookViewId="0">
      <selection activeCell="G52" sqref="G52"/>
    </sheetView>
  </sheetViews>
  <sheetFormatPr defaultRowHeight="15" x14ac:dyDescent="0.25"/>
  <cols>
    <col min="1" max="1" width="64.7109375" customWidth="1"/>
    <col min="2" max="3" width="13.42578125" customWidth="1"/>
    <col min="4" max="5" width="13.85546875" customWidth="1"/>
    <col min="6" max="7" width="14" customWidth="1"/>
    <col min="8" max="1025" width="8.7109375" customWidth="1"/>
  </cols>
  <sheetData>
    <row r="1" spans="1:7" x14ac:dyDescent="0.25">
      <c r="A1" s="24" t="s">
        <v>194</v>
      </c>
      <c r="B1" s="24"/>
      <c r="C1" s="24"/>
      <c r="D1" s="24"/>
      <c r="E1" s="24"/>
      <c r="F1" s="24"/>
      <c r="G1" s="24"/>
    </row>
    <row r="5" spans="1:7" x14ac:dyDescent="0.25">
      <c r="A5" s="26" t="s">
        <v>124</v>
      </c>
      <c r="B5" s="27" t="s">
        <v>195</v>
      </c>
      <c r="C5" s="27"/>
      <c r="D5" s="27" t="s">
        <v>196</v>
      </c>
      <c r="E5" s="27"/>
      <c r="F5" s="27" t="s">
        <v>193</v>
      </c>
      <c r="G5" s="27"/>
    </row>
    <row r="6" spans="1:7" x14ac:dyDescent="0.25">
      <c r="A6" s="26" t="s">
        <v>124</v>
      </c>
      <c r="B6" s="2" t="s">
        <v>197</v>
      </c>
      <c r="C6" s="2" t="s">
        <v>198</v>
      </c>
      <c r="D6" s="2" t="s">
        <v>197</v>
      </c>
      <c r="E6" s="2" t="s">
        <v>198</v>
      </c>
      <c r="F6" s="2" t="s">
        <v>197</v>
      </c>
      <c r="G6" s="2" t="s">
        <v>198</v>
      </c>
    </row>
    <row r="7" spans="1:7" x14ac:dyDescent="0.25">
      <c r="A7" s="10" t="s">
        <v>147</v>
      </c>
      <c r="B7" s="2" t="s">
        <v>73</v>
      </c>
      <c r="C7" s="2" t="s">
        <v>73</v>
      </c>
      <c r="D7" s="2" t="s">
        <v>73</v>
      </c>
      <c r="E7" s="2" t="s">
        <v>73</v>
      </c>
      <c r="F7" s="2" t="str">
        <f t="shared" ref="F7:F52" si="0">IF(SUM(D7,B7)&gt;0,SUM(,D7,B7),"-")</f>
        <v>-</v>
      </c>
      <c r="G7" s="2" t="s">
        <v>73</v>
      </c>
    </row>
    <row r="8" spans="1:7" x14ac:dyDescent="0.25">
      <c r="A8" s="10" t="s">
        <v>148</v>
      </c>
      <c r="B8" s="2">
        <v>8</v>
      </c>
      <c r="C8" s="11">
        <v>3.4000000000000002E-2</v>
      </c>
      <c r="D8" s="2">
        <v>4</v>
      </c>
      <c r="E8" s="2">
        <v>2.7E-2</v>
      </c>
      <c r="F8" s="2">
        <f t="shared" si="0"/>
        <v>12</v>
      </c>
      <c r="G8" s="2">
        <v>3.1E-2</v>
      </c>
    </row>
    <row r="9" spans="1:7" x14ac:dyDescent="0.25">
      <c r="A9" s="10" t="s">
        <v>149</v>
      </c>
      <c r="B9" s="2">
        <v>1</v>
      </c>
      <c r="C9" s="11">
        <v>4.0000000000000001E-3</v>
      </c>
      <c r="D9" s="2" t="s">
        <v>73</v>
      </c>
      <c r="E9" s="2" t="s">
        <v>73</v>
      </c>
      <c r="F9" s="2">
        <f t="shared" si="0"/>
        <v>1</v>
      </c>
      <c r="G9" s="2">
        <v>3.0000000000000001E-3</v>
      </c>
    </row>
    <row r="10" spans="1:7" x14ac:dyDescent="0.25">
      <c r="A10" s="10" t="s">
        <v>150</v>
      </c>
      <c r="B10" s="2">
        <v>3</v>
      </c>
      <c r="C10" s="11">
        <v>1.2999999999999999E-2</v>
      </c>
      <c r="D10" s="2">
        <v>5</v>
      </c>
      <c r="E10" s="2">
        <v>3.4000000000000002E-2</v>
      </c>
      <c r="F10" s="2">
        <f t="shared" si="0"/>
        <v>8</v>
      </c>
      <c r="G10" s="2">
        <v>2.1000000000000001E-2</v>
      </c>
    </row>
    <row r="11" spans="1:7" x14ac:dyDescent="0.25">
      <c r="A11" s="10" t="s">
        <v>151</v>
      </c>
      <c r="B11" s="2">
        <v>20</v>
      </c>
      <c r="C11" s="11">
        <v>8.4000000000000005E-2</v>
      </c>
      <c r="D11" s="2">
        <v>24</v>
      </c>
      <c r="E11" s="2">
        <v>0.16500000000000001</v>
      </c>
      <c r="F11" s="2">
        <f t="shared" si="0"/>
        <v>44</v>
      </c>
      <c r="G11" s="2">
        <v>0.115</v>
      </c>
    </row>
    <row r="12" spans="1:7" x14ac:dyDescent="0.25">
      <c r="A12" s="10" t="s">
        <v>152</v>
      </c>
      <c r="B12" s="2">
        <v>677</v>
      </c>
      <c r="C12" s="11">
        <v>2.86</v>
      </c>
      <c r="D12" s="2">
        <v>658</v>
      </c>
      <c r="E12" s="2">
        <v>4.516</v>
      </c>
      <c r="F12" s="2">
        <f t="shared" si="0"/>
        <v>1335</v>
      </c>
      <c r="G12" s="2">
        <v>3.4910000000000001</v>
      </c>
    </row>
    <row r="13" spans="1:7" x14ac:dyDescent="0.25">
      <c r="A13" s="10" t="s">
        <v>153</v>
      </c>
      <c r="B13" s="2">
        <v>26</v>
      </c>
      <c r="C13" s="11">
        <v>0.11</v>
      </c>
      <c r="D13" s="2">
        <v>21</v>
      </c>
      <c r="E13" s="2">
        <v>0.14399999999999999</v>
      </c>
      <c r="F13" s="2">
        <f t="shared" si="0"/>
        <v>47</v>
      </c>
      <c r="G13" s="2">
        <v>0.123</v>
      </c>
    </row>
    <row r="14" spans="1:7" x14ac:dyDescent="0.25">
      <c r="A14" s="10" t="s">
        <v>154</v>
      </c>
      <c r="B14" s="2" t="s">
        <v>73</v>
      </c>
      <c r="C14" s="11" t="s">
        <v>73</v>
      </c>
      <c r="D14" s="2" t="s">
        <v>73</v>
      </c>
      <c r="E14" s="2" t="s">
        <v>73</v>
      </c>
      <c r="F14" s="2" t="str">
        <f t="shared" si="0"/>
        <v>-</v>
      </c>
      <c r="G14" s="2" t="s">
        <v>73</v>
      </c>
    </row>
    <row r="15" spans="1:7" x14ac:dyDescent="0.25">
      <c r="A15" s="10" t="s">
        <v>155</v>
      </c>
      <c r="B15" s="2" t="s">
        <v>73</v>
      </c>
      <c r="C15" s="11" t="s">
        <v>73</v>
      </c>
      <c r="D15" s="2" t="s">
        <v>73</v>
      </c>
      <c r="E15" s="2" t="s">
        <v>73</v>
      </c>
      <c r="F15" s="2" t="str">
        <f t="shared" si="0"/>
        <v>-</v>
      </c>
      <c r="G15" s="2" t="s">
        <v>73</v>
      </c>
    </row>
    <row r="16" spans="1:7" x14ac:dyDescent="0.25">
      <c r="A16" s="10" t="s">
        <v>156</v>
      </c>
      <c r="B16" s="2" t="s">
        <v>73</v>
      </c>
      <c r="C16" s="11" t="s">
        <v>73</v>
      </c>
      <c r="D16" s="2" t="s">
        <v>73</v>
      </c>
      <c r="E16" s="2" t="s">
        <v>73</v>
      </c>
      <c r="F16" s="2" t="str">
        <f t="shared" si="0"/>
        <v>-</v>
      </c>
      <c r="G16" s="2" t="s">
        <v>73</v>
      </c>
    </row>
    <row r="17" spans="1:7" x14ac:dyDescent="0.25">
      <c r="A17" s="10" t="s">
        <v>157</v>
      </c>
      <c r="B17" s="2" t="s">
        <v>73</v>
      </c>
      <c r="C17" s="11" t="s">
        <v>73</v>
      </c>
      <c r="D17" s="2" t="s">
        <v>73</v>
      </c>
      <c r="E17" s="2" t="s">
        <v>73</v>
      </c>
      <c r="F17" s="2" t="str">
        <f t="shared" si="0"/>
        <v>-</v>
      </c>
      <c r="G17" s="2" t="s">
        <v>73</v>
      </c>
    </row>
    <row r="18" spans="1:7" x14ac:dyDescent="0.25">
      <c r="A18" s="10" t="s">
        <v>158</v>
      </c>
      <c r="B18" s="2" t="s">
        <v>73</v>
      </c>
      <c r="C18" s="11" t="s">
        <v>73</v>
      </c>
      <c r="D18" s="2">
        <v>1</v>
      </c>
      <c r="E18" s="2">
        <v>7.0000000000000001E-3</v>
      </c>
      <c r="F18" s="2">
        <f t="shared" si="0"/>
        <v>1</v>
      </c>
      <c r="G18" s="2">
        <v>3.0000000000000001E-3</v>
      </c>
    </row>
    <row r="19" spans="1:7" x14ac:dyDescent="0.25">
      <c r="A19" s="10" t="s">
        <v>159</v>
      </c>
      <c r="B19" s="2" t="s">
        <v>73</v>
      </c>
      <c r="C19" s="11" t="s">
        <v>73</v>
      </c>
      <c r="D19" s="2">
        <v>1</v>
      </c>
      <c r="E19" s="2">
        <v>7.0000000000000001E-3</v>
      </c>
      <c r="F19" s="2">
        <f t="shared" si="0"/>
        <v>1</v>
      </c>
      <c r="G19" s="2">
        <v>3.0000000000000001E-3</v>
      </c>
    </row>
    <row r="20" spans="1:7" x14ac:dyDescent="0.25">
      <c r="A20" s="10" t="s">
        <v>160</v>
      </c>
      <c r="B20" s="2">
        <v>7</v>
      </c>
      <c r="C20" s="11">
        <v>0.03</v>
      </c>
      <c r="D20" s="2">
        <v>3</v>
      </c>
      <c r="E20" s="2">
        <v>2.1000000000000001E-2</v>
      </c>
      <c r="F20" s="2">
        <f t="shared" si="0"/>
        <v>10</v>
      </c>
      <c r="G20" s="2">
        <v>2.5999999999999999E-2</v>
      </c>
    </row>
    <row r="21" spans="1:7" x14ac:dyDescent="0.25">
      <c r="A21" s="10" t="s">
        <v>161</v>
      </c>
      <c r="B21" s="2">
        <v>36</v>
      </c>
      <c r="C21" s="11">
        <v>0.152</v>
      </c>
      <c r="D21" s="2">
        <v>26</v>
      </c>
      <c r="E21" s="2">
        <v>0.17799999999999999</v>
      </c>
      <c r="F21" s="2">
        <f t="shared" si="0"/>
        <v>62</v>
      </c>
      <c r="G21" s="2">
        <v>0.16200000000000001</v>
      </c>
    </row>
    <row r="22" spans="1:7" x14ac:dyDescent="0.25">
      <c r="A22" s="10" t="s">
        <v>162</v>
      </c>
      <c r="B22" s="2">
        <v>5</v>
      </c>
      <c r="C22" s="11">
        <v>2.1000000000000001E-2</v>
      </c>
      <c r="D22" s="2">
        <v>20</v>
      </c>
      <c r="E22" s="2">
        <v>0.13700000000000001</v>
      </c>
      <c r="F22" s="2">
        <f t="shared" si="0"/>
        <v>25</v>
      </c>
      <c r="G22" s="2">
        <v>6.5000000000000002E-2</v>
      </c>
    </row>
    <row r="23" spans="1:7" x14ac:dyDescent="0.25">
      <c r="A23" s="10" t="s">
        <v>163</v>
      </c>
      <c r="B23" s="2">
        <v>4</v>
      </c>
      <c r="C23" s="11">
        <v>1.7000000000000001E-2</v>
      </c>
      <c r="D23" s="2">
        <v>7</v>
      </c>
      <c r="E23" s="2">
        <v>4.8000000000000001E-2</v>
      </c>
      <c r="F23" s="2">
        <f t="shared" si="0"/>
        <v>11</v>
      </c>
      <c r="G23" s="2">
        <v>2.9000000000000001E-2</v>
      </c>
    </row>
    <row r="24" spans="1:7" x14ac:dyDescent="0.25">
      <c r="A24" s="10" t="s">
        <v>164</v>
      </c>
      <c r="B24" s="2" t="s">
        <v>73</v>
      </c>
      <c r="C24" s="11" t="s">
        <v>73</v>
      </c>
      <c r="D24" s="2" t="s">
        <v>73</v>
      </c>
      <c r="E24" s="2" t="s">
        <v>73</v>
      </c>
      <c r="F24" s="2" t="str">
        <f t="shared" si="0"/>
        <v>-</v>
      </c>
      <c r="G24" s="2" t="s">
        <v>73</v>
      </c>
    </row>
    <row r="25" spans="1:7" x14ac:dyDescent="0.25">
      <c r="A25" s="10" t="s">
        <v>165</v>
      </c>
      <c r="B25" s="2">
        <v>2</v>
      </c>
      <c r="C25" s="11">
        <v>8.0000000000000002E-3</v>
      </c>
      <c r="D25" s="2">
        <v>3</v>
      </c>
      <c r="E25" s="2">
        <v>2.1000000000000001E-2</v>
      </c>
      <c r="F25" s="2">
        <f t="shared" si="0"/>
        <v>5</v>
      </c>
      <c r="G25" s="2">
        <v>1.2999999999999999E-2</v>
      </c>
    </row>
    <row r="26" spans="1:7" x14ac:dyDescent="0.25">
      <c r="A26" s="10" t="s">
        <v>166</v>
      </c>
      <c r="B26" s="2">
        <v>13</v>
      </c>
      <c r="C26" s="11">
        <v>5.5E-2</v>
      </c>
      <c r="D26" s="2">
        <v>8</v>
      </c>
      <c r="E26" s="2">
        <v>5.5E-2</v>
      </c>
      <c r="F26" s="2">
        <f t="shared" si="0"/>
        <v>21</v>
      </c>
      <c r="G26" s="2">
        <v>5.5E-2</v>
      </c>
    </row>
    <row r="27" spans="1:7" x14ac:dyDescent="0.25">
      <c r="A27" s="10" t="s">
        <v>167</v>
      </c>
      <c r="B27" s="2">
        <v>2</v>
      </c>
      <c r="C27" s="11">
        <v>8.0000000000000002E-3</v>
      </c>
      <c r="D27" s="2">
        <v>2</v>
      </c>
      <c r="E27" s="2">
        <v>1.4E-2</v>
      </c>
      <c r="F27" s="2">
        <f t="shared" si="0"/>
        <v>4</v>
      </c>
      <c r="G27" s="2">
        <v>0.01</v>
      </c>
    </row>
    <row r="28" spans="1:7" x14ac:dyDescent="0.25">
      <c r="A28" s="10" t="s">
        <v>168</v>
      </c>
      <c r="B28" s="2">
        <v>3</v>
      </c>
      <c r="C28" s="11">
        <v>1.2999999999999999E-2</v>
      </c>
      <c r="D28" s="2">
        <v>1</v>
      </c>
      <c r="E28" s="2">
        <v>7.0000000000000001E-3</v>
      </c>
      <c r="F28" s="2">
        <f t="shared" si="0"/>
        <v>4</v>
      </c>
      <c r="G28" s="2">
        <v>0.01</v>
      </c>
    </row>
    <row r="29" spans="1:7" x14ac:dyDescent="0.25">
      <c r="A29" s="10" t="s">
        <v>169</v>
      </c>
      <c r="B29" s="2" t="s">
        <v>73</v>
      </c>
      <c r="C29" s="11" t="s">
        <v>73</v>
      </c>
      <c r="D29" s="2" t="s">
        <v>73</v>
      </c>
      <c r="E29" s="2" t="s">
        <v>73</v>
      </c>
      <c r="F29" s="2" t="str">
        <f t="shared" si="0"/>
        <v>-</v>
      </c>
      <c r="G29" s="2" t="s">
        <v>73</v>
      </c>
    </row>
    <row r="30" spans="1:7" x14ac:dyDescent="0.25">
      <c r="A30" s="10" t="s">
        <v>170</v>
      </c>
      <c r="B30" s="2" t="s">
        <v>73</v>
      </c>
      <c r="C30" s="11" t="s">
        <v>73</v>
      </c>
      <c r="D30" s="2">
        <v>1</v>
      </c>
      <c r="E30" s="2">
        <v>7.0000000000000001E-3</v>
      </c>
      <c r="F30" s="2">
        <f t="shared" si="0"/>
        <v>1</v>
      </c>
      <c r="G30" s="2">
        <v>3.0000000000000001E-3</v>
      </c>
    </row>
    <row r="31" spans="1:7" x14ac:dyDescent="0.25">
      <c r="A31" s="10" t="s">
        <v>171</v>
      </c>
      <c r="B31" s="2" t="s">
        <v>73</v>
      </c>
      <c r="C31" s="11" t="s">
        <v>73</v>
      </c>
      <c r="D31" s="2">
        <v>2</v>
      </c>
      <c r="E31" s="2">
        <v>1.4E-2</v>
      </c>
      <c r="F31" s="2">
        <f t="shared" si="0"/>
        <v>2</v>
      </c>
      <c r="G31" s="2">
        <v>5.0000000000000001E-3</v>
      </c>
    </row>
    <row r="32" spans="1:7" x14ac:dyDescent="0.25">
      <c r="A32" s="10" t="s">
        <v>172</v>
      </c>
      <c r="B32" s="2" t="s">
        <v>73</v>
      </c>
      <c r="C32" s="11" t="s">
        <v>73</v>
      </c>
      <c r="D32" s="2" t="s">
        <v>73</v>
      </c>
      <c r="E32" s="2" t="s">
        <v>73</v>
      </c>
      <c r="F32" s="2" t="str">
        <f t="shared" si="0"/>
        <v>-</v>
      </c>
      <c r="G32" s="2" t="s">
        <v>73</v>
      </c>
    </row>
    <row r="33" spans="1:7" x14ac:dyDescent="0.25">
      <c r="A33" s="10" t="s">
        <v>173</v>
      </c>
      <c r="B33" s="2">
        <v>173</v>
      </c>
      <c r="C33" s="11">
        <v>0.73099999999999998</v>
      </c>
      <c r="D33" s="2">
        <v>114</v>
      </c>
      <c r="E33" s="2">
        <v>0.78200000000000003</v>
      </c>
      <c r="F33" s="2">
        <f t="shared" si="0"/>
        <v>287</v>
      </c>
      <c r="G33" s="2">
        <v>0.75</v>
      </c>
    </row>
    <row r="34" spans="1:7" x14ac:dyDescent="0.25">
      <c r="A34" s="10" t="s">
        <v>174</v>
      </c>
      <c r="B34" s="2" t="s">
        <v>73</v>
      </c>
      <c r="C34" s="11" t="s">
        <v>73</v>
      </c>
      <c r="D34" s="2" t="s">
        <v>73</v>
      </c>
      <c r="E34" s="2" t="s">
        <v>73</v>
      </c>
      <c r="F34" s="2" t="str">
        <f t="shared" si="0"/>
        <v>-</v>
      </c>
      <c r="G34" s="2" t="s">
        <v>73</v>
      </c>
    </row>
    <row r="35" spans="1:7" x14ac:dyDescent="0.25">
      <c r="A35" s="10" t="s">
        <v>175</v>
      </c>
      <c r="B35" s="2" t="s">
        <v>73</v>
      </c>
      <c r="C35" s="11" t="s">
        <v>73</v>
      </c>
      <c r="D35" s="2" t="s">
        <v>73</v>
      </c>
      <c r="E35" s="2" t="s">
        <v>73</v>
      </c>
      <c r="F35" s="2" t="str">
        <f t="shared" si="0"/>
        <v>-</v>
      </c>
      <c r="G35" s="2" t="s">
        <v>73</v>
      </c>
    </row>
    <row r="36" spans="1:7" x14ac:dyDescent="0.25">
      <c r="A36" s="10" t="s">
        <v>176</v>
      </c>
      <c r="B36" s="2">
        <v>10</v>
      </c>
      <c r="C36" s="11">
        <v>4.2000000000000003E-2</v>
      </c>
      <c r="D36" s="2">
        <v>1</v>
      </c>
      <c r="E36" s="2">
        <v>7.0000000000000001E-3</v>
      </c>
      <c r="F36" s="2">
        <f t="shared" si="0"/>
        <v>11</v>
      </c>
      <c r="G36" s="2">
        <v>2.9000000000000001E-2</v>
      </c>
    </row>
    <row r="37" spans="1:7" x14ac:dyDescent="0.25">
      <c r="A37" s="10" t="s">
        <v>177</v>
      </c>
      <c r="B37" s="2" t="s">
        <v>73</v>
      </c>
      <c r="C37" s="11" t="s">
        <v>73</v>
      </c>
      <c r="D37" s="2" t="s">
        <v>73</v>
      </c>
      <c r="E37" s="2" t="s">
        <v>73</v>
      </c>
      <c r="F37" s="2" t="str">
        <f t="shared" si="0"/>
        <v>-</v>
      </c>
      <c r="G37" s="2" t="s">
        <v>73</v>
      </c>
    </row>
    <row r="38" spans="1:7" x14ac:dyDescent="0.25">
      <c r="A38" s="10" t="s">
        <v>178</v>
      </c>
      <c r="B38" s="2">
        <v>1</v>
      </c>
      <c r="C38" s="11">
        <v>4.0000000000000001E-3</v>
      </c>
      <c r="D38" s="2" t="s">
        <v>73</v>
      </c>
      <c r="E38" s="2" t="s">
        <v>73</v>
      </c>
      <c r="F38" s="2">
        <f t="shared" si="0"/>
        <v>1</v>
      </c>
      <c r="G38" s="2">
        <v>3.0000000000000001E-3</v>
      </c>
    </row>
    <row r="39" spans="1:7" x14ac:dyDescent="0.25">
      <c r="A39" s="10" t="s">
        <v>179</v>
      </c>
      <c r="B39" s="2">
        <v>6</v>
      </c>
      <c r="C39" s="11">
        <v>2.5000000000000001E-2</v>
      </c>
      <c r="D39" s="2">
        <v>4</v>
      </c>
      <c r="E39" s="2">
        <v>2.7E-2</v>
      </c>
      <c r="F39" s="2">
        <f t="shared" si="0"/>
        <v>10</v>
      </c>
      <c r="G39" s="2">
        <v>2.5999999999999999E-2</v>
      </c>
    </row>
    <row r="40" spans="1:7" x14ac:dyDescent="0.25">
      <c r="A40" s="10" t="s">
        <v>180</v>
      </c>
      <c r="B40" s="2" t="s">
        <v>73</v>
      </c>
      <c r="C40" s="11" t="s">
        <v>73</v>
      </c>
      <c r="D40" s="2" t="s">
        <v>73</v>
      </c>
      <c r="E40" s="2" t="s">
        <v>73</v>
      </c>
      <c r="F40" s="2" t="str">
        <f t="shared" si="0"/>
        <v>-</v>
      </c>
      <c r="G40" s="2" t="s">
        <v>73</v>
      </c>
    </row>
    <row r="41" spans="1:7" x14ac:dyDescent="0.25">
      <c r="A41" s="10" t="s">
        <v>181</v>
      </c>
      <c r="B41" s="2">
        <v>1</v>
      </c>
      <c r="C41" s="11">
        <v>4.0000000000000001E-3</v>
      </c>
      <c r="D41" s="2">
        <v>1</v>
      </c>
      <c r="E41" s="2">
        <v>7.0000000000000001E-3</v>
      </c>
      <c r="F41" s="2">
        <f t="shared" si="0"/>
        <v>2</v>
      </c>
      <c r="G41" s="2">
        <v>5.0000000000000001E-3</v>
      </c>
    </row>
    <row r="42" spans="1:7" x14ac:dyDescent="0.25">
      <c r="A42" s="10" t="s">
        <v>182</v>
      </c>
      <c r="B42" s="2">
        <v>3</v>
      </c>
      <c r="C42" s="11">
        <v>1.2999999999999999E-2</v>
      </c>
      <c r="D42" s="2">
        <v>3</v>
      </c>
      <c r="E42" s="2">
        <v>2.1000000000000001E-2</v>
      </c>
      <c r="F42" s="2">
        <f t="shared" si="0"/>
        <v>6</v>
      </c>
      <c r="G42" s="2">
        <v>1.6E-2</v>
      </c>
    </row>
    <row r="43" spans="1:7" x14ac:dyDescent="0.25">
      <c r="A43" s="10" t="s">
        <v>183</v>
      </c>
      <c r="B43" s="2">
        <v>3</v>
      </c>
      <c r="C43" s="11">
        <v>1.2999999999999999E-2</v>
      </c>
      <c r="D43" s="2">
        <v>3</v>
      </c>
      <c r="E43" s="2">
        <v>2.1000000000000001E-2</v>
      </c>
      <c r="F43" s="2">
        <f t="shared" si="0"/>
        <v>6</v>
      </c>
      <c r="G43" s="2">
        <v>1.6E-2</v>
      </c>
    </row>
    <row r="44" spans="1:7" x14ac:dyDescent="0.25">
      <c r="A44" s="10" t="s">
        <v>184</v>
      </c>
      <c r="B44" s="2" t="s">
        <v>73</v>
      </c>
      <c r="C44" s="11" t="s">
        <v>73</v>
      </c>
      <c r="D44" s="2">
        <v>1</v>
      </c>
      <c r="E44" s="2">
        <v>7.0000000000000001E-3</v>
      </c>
      <c r="F44" s="2">
        <f t="shared" si="0"/>
        <v>1</v>
      </c>
      <c r="G44" s="2">
        <v>3.0000000000000001E-3</v>
      </c>
    </row>
    <row r="45" spans="1:7" x14ac:dyDescent="0.25">
      <c r="A45" s="10" t="s">
        <v>185</v>
      </c>
      <c r="B45" s="2">
        <v>2</v>
      </c>
      <c r="C45" s="11">
        <v>8.0000000000000002E-3</v>
      </c>
      <c r="D45" s="2">
        <v>5</v>
      </c>
      <c r="E45" s="2">
        <v>3.4000000000000002E-2</v>
      </c>
      <c r="F45" s="2">
        <f t="shared" si="0"/>
        <v>7</v>
      </c>
      <c r="G45" s="2">
        <v>1.7999999999999999E-2</v>
      </c>
    </row>
    <row r="46" spans="1:7" x14ac:dyDescent="0.25">
      <c r="A46" s="10" t="s">
        <v>186</v>
      </c>
      <c r="B46" s="2" t="s">
        <v>73</v>
      </c>
      <c r="C46" s="11" t="s">
        <v>73</v>
      </c>
      <c r="D46" s="2" t="s">
        <v>73</v>
      </c>
      <c r="E46" s="2" t="s">
        <v>73</v>
      </c>
      <c r="F46" s="2" t="str">
        <f t="shared" si="0"/>
        <v>-</v>
      </c>
      <c r="G46" s="2" t="s">
        <v>73</v>
      </c>
    </row>
    <row r="47" spans="1:7" x14ac:dyDescent="0.25">
      <c r="A47" s="10" t="s">
        <v>187</v>
      </c>
      <c r="B47" s="2">
        <v>162</v>
      </c>
      <c r="C47" s="11">
        <v>0.68400000000000005</v>
      </c>
      <c r="D47" s="2">
        <v>119</v>
      </c>
      <c r="E47" s="2">
        <v>0.81699999999999995</v>
      </c>
      <c r="F47" s="2">
        <f t="shared" si="0"/>
        <v>281</v>
      </c>
      <c r="G47" s="2">
        <v>0.73499999999999999</v>
      </c>
    </row>
    <row r="48" spans="1:7" ht="30" x14ac:dyDescent="0.25">
      <c r="A48" s="9" t="s">
        <v>188</v>
      </c>
      <c r="B48" s="2">
        <v>36</v>
      </c>
      <c r="C48" s="11">
        <v>0.152</v>
      </c>
      <c r="D48" s="2">
        <v>42</v>
      </c>
      <c r="E48" s="2">
        <v>0.28799999999999998</v>
      </c>
      <c r="F48" s="2">
        <f t="shared" si="0"/>
        <v>78</v>
      </c>
      <c r="G48" s="2">
        <v>0.20399999999999999</v>
      </c>
    </row>
    <row r="49" spans="1:7" ht="30" x14ac:dyDescent="0.25">
      <c r="A49" s="9" t="s">
        <v>189</v>
      </c>
      <c r="B49" s="2">
        <v>98</v>
      </c>
      <c r="C49" s="11">
        <v>0.41399999999999998</v>
      </c>
      <c r="D49" s="2">
        <v>75</v>
      </c>
      <c r="E49" s="2">
        <v>0.51500000000000001</v>
      </c>
      <c r="F49" s="2">
        <f t="shared" si="0"/>
        <v>173</v>
      </c>
      <c r="G49" s="2">
        <v>0.45200000000000001</v>
      </c>
    </row>
    <row r="50" spans="1:7" x14ac:dyDescent="0.25">
      <c r="A50" s="10" t="s">
        <v>190</v>
      </c>
      <c r="B50" s="2">
        <v>18</v>
      </c>
      <c r="C50" s="11">
        <v>0.76</v>
      </c>
      <c r="D50" s="2">
        <v>25</v>
      </c>
      <c r="E50" s="2">
        <v>0.17199999999999999</v>
      </c>
      <c r="F50" s="2">
        <f t="shared" si="0"/>
        <v>43</v>
      </c>
      <c r="G50" s="2">
        <v>0.112</v>
      </c>
    </row>
    <row r="51" spans="1:7" x14ac:dyDescent="0.25">
      <c r="A51" s="10" t="s">
        <v>199</v>
      </c>
      <c r="B51" s="2">
        <v>1</v>
      </c>
      <c r="C51" s="12">
        <v>4.0000000000000001E-3</v>
      </c>
      <c r="D51" s="2">
        <v>4</v>
      </c>
      <c r="E51" s="2">
        <v>2.7E-2</v>
      </c>
      <c r="F51" s="2">
        <f t="shared" si="0"/>
        <v>5</v>
      </c>
      <c r="G51" s="2">
        <v>1.2999999999999999E-2</v>
      </c>
    </row>
    <row r="52" spans="1:7" x14ac:dyDescent="0.25">
      <c r="A52" s="9" t="s">
        <v>200</v>
      </c>
      <c r="B52" s="2">
        <v>97</v>
      </c>
      <c r="C52" s="11">
        <v>0.41</v>
      </c>
      <c r="D52" s="2">
        <v>59</v>
      </c>
      <c r="E52" s="2">
        <v>0.40500000000000003</v>
      </c>
      <c r="F52" s="2">
        <f t="shared" si="0"/>
        <v>156</v>
      </c>
      <c r="G52" s="2">
        <v>0.40799999999999997</v>
      </c>
    </row>
  </sheetData>
  <mergeCells count="5">
    <mergeCell ref="A1:G1"/>
    <mergeCell ref="A5:A6"/>
    <mergeCell ref="B5:C5"/>
    <mergeCell ref="D5:E5"/>
    <mergeCell ref="F5:G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7"/>
  <sheetViews>
    <sheetView zoomScale="81" zoomScaleNormal="81" workbookViewId="0">
      <selection activeCell="CO5" sqref="CO5"/>
    </sheetView>
  </sheetViews>
  <sheetFormatPr defaultRowHeight="15" x14ac:dyDescent="0.25"/>
  <cols>
    <col min="1" max="1" width="5.7109375" customWidth="1"/>
    <col min="2" max="2" width="19.5703125" customWidth="1"/>
    <col min="3" max="3" width="16.140625" customWidth="1"/>
    <col min="4" max="4" width="16.7109375" customWidth="1"/>
    <col min="5" max="5" width="12.85546875" customWidth="1"/>
    <col min="6" max="6" width="14" customWidth="1"/>
    <col min="7" max="7" width="13.28515625" customWidth="1"/>
    <col min="8" max="8" width="12.85546875" customWidth="1"/>
    <col min="9" max="9" width="13.140625" customWidth="1"/>
    <col min="10" max="10" width="12.85546875" customWidth="1"/>
    <col min="11" max="11" width="14.42578125" customWidth="1"/>
    <col min="12" max="12" width="13.7109375" customWidth="1"/>
    <col min="13" max="13" width="14" customWidth="1"/>
    <col min="14" max="14" width="15.140625" customWidth="1"/>
    <col min="15" max="15" width="16.140625" customWidth="1"/>
    <col min="16" max="16" width="16.7109375" customWidth="1"/>
    <col min="17" max="17" width="12.85546875" customWidth="1"/>
    <col min="18" max="18" width="14" customWidth="1"/>
    <col min="19" max="19" width="13.28515625" customWidth="1"/>
    <col min="20" max="20" width="12.85546875" customWidth="1"/>
    <col min="21" max="21" width="13.140625" customWidth="1"/>
    <col min="22" max="22" width="12.85546875" customWidth="1"/>
    <col min="23" max="23" width="14.42578125" customWidth="1"/>
    <col min="24" max="24" width="13.7109375" customWidth="1"/>
    <col min="25" max="25" width="14" customWidth="1"/>
    <col min="26" max="26" width="15.140625" customWidth="1"/>
    <col min="27" max="27" width="16.140625" customWidth="1"/>
    <col min="28" max="28" width="16.7109375" customWidth="1"/>
    <col min="29" max="29" width="12.85546875" customWidth="1"/>
    <col min="30" max="30" width="14" customWidth="1"/>
    <col min="31" max="31" width="13.28515625" customWidth="1"/>
    <col min="32" max="32" width="12.85546875" customWidth="1"/>
    <col min="33" max="33" width="13.140625" customWidth="1"/>
    <col min="34" max="34" width="12.85546875" customWidth="1"/>
    <col min="35" max="35" width="14.42578125" customWidth="1"/>
    <col min="36" max="36" width="13.7109375" customWidth="1"/>
    <col min="37" max="37" width="14" customWidth="1"/>
    <col min="38" max="38" width="15.140625" customWidth="1"/>
    <col min="39" max="39" width="16.140625" customWidth="1"/>
    <col min="40" max="40" width="16.7109375" customWidth="1"/>
    <col min="41" max="41" width="12.85546875" customWidth="1"/>
    <col min="42" max="42" width="14" customWidth="1"/>
    <col min="43" max="43" width="13.28515625" customWidth="1"/>
    <col min="44" max="44" width="12.85546875" customWidth="1"/>
    <col min="45" max="45" width="13.140625" customWidth="1"/>
    <col min="46" max="46" width="12.85546875" customWidth="1"/>
    <col min="47" max="47" width="14.42578125" customWidth="1"/>
    <col min="48" max="48" width="13.7109375" customWidth="1"/>
    <col min="49" max="49" width="14" customWidth="1"/>
    <col min="50" max="50" width="15.140625" customWidth="1"/>
    <col min="51" max="51" width="16.140625" customWidth="1"/>
    <col min="52" max="52" width="16.7109375" customWidth="1"/>
    <col min="53" max="53" width="12.85546875" customWidth="1"/>
    <col min="54" max="54" width="14" customWidth="1"/>
    <col min="55" max="55" width="13.28515625" customWidth="1"/>
    <col min="56" max="56" width="12.85546875" customWidth="1"/>
    <col min="57" max="57" width="13.140625" customWidth="1"/>
    <col min="58" max="58" width="12.85546875" customWidth="1"/>
    <col min="59" max="59" width="14.42578125" customWidth="1"/>
    <col min="60" max="60" width="13.7109375" customWidth="1"/>
    <col min="61" max="61" width="14" customWidth="1"/>
    <col min="62" max="62" width="15.140625" customWidth="1"/>
    <col min="63" max="63" width="16.140625" customWidth="1"/>
    <col min="64" max="64" width="16.7109375" customWidth="1"/>
    <col min="65" max="65" width="12.85546875" customWidth="1"/>
    <col min="66" max="66" width="14" customWidth="1"/>
    <col min="67" max="67" width="13.28515625" customWidth="1"/>
    <col min="68" max="68" width="12.85546875" customWidth="1"/>
    <col min="69" max="69" width="13.140625" customWidth="1"/>
    <col min="70" max="70" width="12.85546875" customWidth="1"/>
    <col min="71" max="71" width="14.42578125" customWidth="1"/>
    <col min="72" max="72" width="13.7109375" customWidth="1"/>
    <col min="73" max="73" width="14" customWidth="1"/>
    <col min="74" max="74" width="15.140625" customWidth="1"/>
    <col min="75" max="75" width="16.140625" customWidth="1"/>
    <col min="76" max="76" width="16.7109375" customWidth="1"/>
    <col min="77" max="77" width="12.85546875" customWidth="1"/>
    <col min="78" max="78" width="14" customWidth="1"/>
    <col min="79" max="79" width="13.28515625" customWidth="1"/>
    <col min="80" max="80" width="12.85546875" customWidth="1"/>
    <col min="81" max="81" width="13.140625" customWidth="1"/>
    <col min="82" max="82" width="12.85546875" customWidth="1"/>
    <col min="83" max="83" width="14.42578125" customWidth="1"/>
    <col min="84" max="84" width="13.7109375" customWidth="1"/>
    <col min="85" max="85" width="14" customWidth="1"/>
    <col min="86" max="86" width="15.140625" customWidth="1"/>
    <col min="87" max="87" width="16.140625" customWidth="1"/>
    <col min="88" max="88" width="16.7109375" customWidth="1"/>
    <col min="89" max="89" width="12.85546875" customWidth="1"/>
    <col min="90" max="90" width="14" customWidth="1"/>
    <col min="91" max="1025" width="8.7109375" customWidth="1"/>
  </cols>
  <sheetData>
    <row r="1" spans="1:94" x14ac:dyDescent="0.25">
      <c r="A1" s="24" t="s">
        <v>201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94" x14ac:dyDescent="0.25">
      <c r="A3" s="13"/>
      <c r="B3" s="13"/>
      <c r="C3" s="13"/>
      <c r="D3" s="13"/>
      <c r="E3" s="13"/>
      <c r="F3" s="13"/>
    </row>
    <row r="5" spans="1:94" ht="64.150000000000006" customHeight="1" x14ac:dyDescent="0.25">
      <c r="A5" s="26" t="s">
        <v>60</v>
      </c>
      <c r="B5" s="26" t="s">
        <v>2</v>
      </c>
      <c r="C5" s="32" t="s">
        <v>147</v>
      </c>
      <c r="D5" s="32"/>
      <c r="E5" s="32" t="s">
        <v>148</v>
      </c>
      <c r="F5" s="32"/>
      <c r="G5" s="32" t="s">
        <v>149</v>
      </c>
      <c r="H5" s="32"/>
      <c r="I5" s="32" t="s">
        <v>150</v>
      </c>
      <c r="J5" s="32"/>
      <c r="K5" s="32" t="s">
        <v>151</v>
      </c>
      <c r="L5" s="32"/>
      <c r="M5" s="32" t="s">
        <v>152</v>
      </c>
      <c r="N5" s="32"/>
      <c r="O5" s="32" t="s">
        <v>153</v>
      </c>
      <c r="P5" s="32"/>
      <c r="Q5" s="32" t="s">
        <v>154</v>
      </c>
      <c r="R5" s="32"/>
      <c r="S5" s="32" t="s">
        <v>155</v>
      </c>
      <c r="T5" s="32"/>
      <c r="U5" s="32" t="s">
        <v>156</v>
      </c>
      <c r="V5" s="32"/>
      <c r="W5" s="32" t="s">
        <v>157</v>
      </c>
      <c r="X5" s="32"/>
      <c r="Y5" s="32" t="s">
        <v>158</v>
      </c>
      <c r="Z5" s="32"/>
      <c r="AA5" s="32" t="s">
        <v>159</v>
      </c>
      <c r="AB5" s="32"/>
      <c r="AC5" s="32" t="s">
        <v>160</v>
      </c>
      <c r="AD5" s="32"/>
      <c r="AE5" s="32" t="s">
        <v>161</v>
      </c>
      <c r="AF5" s="32"/>
      <c r="AG5" s="32" t="s">
        <v>162</v>
      </c>
      <c r="AH5" s="32"/>
      <c r="AI5" s="32" t="s">
        <v>163</v>
      </c>
      <c r="AJ5" s="32"/>
      <c r="AK5" s="32" t="s">
        <v>164</v>
      </c>
      <c r="AL5" s="32"/>
      <c r="AM5" s="32" t="s">
        <v>165</v>
      </c>
      <c r="AN5" s="32"/>
      <c r="AO5" s="32" t="s">
        <v>166</v>
      </c>
      <c r="AP5" s="32"/>
      <c r="AQ5" s="32" t="s">
        <v>167</v>
      </c>
      <c r="AR5" s="32"/>
      <c r="AS5" s="32" t="s">
        <v>168</v>
      </c>
      <c r="AT5" s="32"/>
      <c r="AU5" s="32" t="s">
        <v>169</v>
      </c>
      <c r="AV5" s="32"/>
      <c r="AW5" s="32" t="s">
        <v>170</v>
      </c>
      <c r="AX5" s="32"/>
      <c r="AY5" s="32" t="s">
        <v>171</v>
      </c>
      <c r="AZ5" s="32"/>
      <c r="BA5" s="32" t="s">
        <v>172</v>
      </c>
      <c r="BB5" s="32"/>
      <c r="BC5" s="32" t="s">
        <v>173</v>
      </c>
      <c r="BD5" s="32"/>
      <c r="BE5" s="32" t="s">
        <v>174</v>
      </c>
      <c r="BF5" s="32"/>
      <c r="BG5" s="32" t="s">
        <v>175</v>
      </c>
      <c r="BH5" s="32"/>
      <c r="BI5" s="32" t="s">
        <v>176</v>
      </c>
      <c r="BJ5" s="32"/>
      <c r="BK5" s="32" t="s">
        <v>177</v>
      </c>
      <c r="BL5" s="32"/>
      <c r="BM5" s="32" t="s">
        <v>178</v>
      </c>
      <c r="BN5" s="32"/>
      <c r="BO5" s="32" t="s">
        <v>179</v>
      </c>
      <c r="BP5" s="32"/>
      <c r="BQ5" s="32" t="s">
        <v>180</v>
      </c>
      <c r="BR5" s="32"/>
      <c r="BS5" s="32" t="s">
        <v>181</v>
      </c>
      <c r="BT5" s="32"/>
      <c r="BU5" s="32" t="s">
        <v>182</v>
      </c>
      <c r="BV5" s="32"/>
      <c r="BW5" s="32" t="s">
        <v>183</v>
      </c>
      <c r="BX5" s="32"/>
      <c r="BY5" s="32" t="s">
        <v>184</v>
      </c>
      <c r="BZ5" s="32"/>
      <c r="CA5" s="32" t="s">
        <v>185</v>
      </c>
      <c r="CB5" s="32"/>
      <c r="CC5" s="32" t="s">
        <v>186</v>
      </c>
      <c r="CD5" s="32"/>
      <c r="CE5" s="32" t="s">
        <v>187</v>
      </c>
      <c r="CF5" s="32"/>
      <c r="CG5" s="32" t="s">
        <v>188</v>
      </c>
      <c r="CH5" s="32"/>
      <c r="CI5" s="32" t="s">
        <v>189</v>
      </c>
      <c r="CJ5" s="32"/>
      <c r="CK5" s="32" t="s">
        <v>190</v>
      </c>
      <c r="CL5" s="32"/>
      <c r="CM5" s="30" t="s">
        <v>189</v>
      </c>
      <c r="CN5" s="30"/>
      <c r="CO5" s="29" t="s">
        <v>190</v>
      </c>
      <c r="CP5" s="29"/>
    </row>
    <row r="6" spans="1:94" ht="39" customHeight="1" x14ac:dyDescent="0.25">
      <c r="A6" s="26"/>
      <c r="B6" s="26"/>
      <c r="C6" s="4" t="s">
        <v>197</v>
      </c>
      <c r="D6" s="4" t="s">
        <v>198</v>
      </c>
      <c r="E6" s="4" t="s">
        <v>197</v>
      </c>
      <c r="F6" s="4" t="s">
        <v>198</v>
      </c>
      <c r="G6" s="4" t="s">
        <v>197</v>
      </c>
      <c r="H6" s="4" t="s">
        <v>198</v>
      </c>
      <c r="I6" s="4" t="s">
        <v>197</v>
      </c>
      <c r="J6" s="4" t="s">
        <v>198</v>
      </c>
      <c r="K6" s="4" t="s">
        <v>197</v>
      </c>
      <c r="L6" s="4" t="s">
        <v>198</v>
      </c>
      <c r="M6" s="4" t="s">
        <v>197</v>
      </c>
      <c r="N6" s="4" t="s">
        <v>198</v>
      </c>
      <c r="O6" s="4" t="s">
        <v>197</v>
      </c>
      <c r="P6" s="4" t="s">
        <v>198</v>
      </c>
      <c r="Q6" s="4" t="s">
        <v>197</v>
      </c>
      <c r="R6" s="4" t="s">
        <v>198</v>
      </c>
      <c r="S6" s="4" t="s">
        <v>197</v>
      </c>
      <c r="T6" s="4" t="s">
        <v>198</v>
      </c>
      <c r="U6" s="4" t="s">
        <v>197</v>
      </c>
      <c r="V6" s="4" t="s">
        <v>198</v>
      </c>
      <c r="W6" s="4" t="s">
        <v>197</v>
      </c>
      <c r="X6" s="4" t="s">
        <v>198</v>
      </c>
      <c r="Y6" s="4" t="s">
        <v>197</v>
      </c>
      <c r="Z6" s="4" t="s">
        <v>198</v>
      </c>
      <c r="AA6" s="4" t="s">
        <v>197</v>
      </c>
      <c r="AB6" s="4" t="s">
        <v>198</v>
      </c>
      <c r="AC6" s="4" t="s">
        <v>197</v>
      </c>
      <c r="AD6" s="4" t="s">
        <v>198</v>
      </c>
      <c r="AE6" s="4" t="s">
        <v>197</v>
      </c>
      <c r="AF6" s="4" t="s">
        <v>198</v>
      </c>
      <c r="AG6" s="4" t="s">
        <v>197</v>
      </c>
      <c r="AH6" s="4" t="s">
        <v>198</v>
      </c>
      <c r="AI6" s="4" t="s">
        <v>197</v>
      </c>
      <c r="AJ6" s="4" t="s">
        <v>198</v>
      </c>
      <c r="AK6" s="4" t="s">
        <v>197</v>
      </c>
      <c r="AL6" s="4" t="s">
        <v>198</v>
      </c>
      <c r="AM6" s="4" t="s">
        <v>197</v>
      </c>
      <c r="AN6" s="4" t="s">
        <v>198</v>
      </c>
      <c r="AO6" s="4" t="s">
        <v>197</v>
      </c>
      <c r="AP6" s="4" t="s">
        <v>198</v>
      </c>
      <c r="AQ6" s="4" t="s">
        <v>197</v>
      </c>
      <c r="AR6" s="4" t="s">
        <v>198</v>
      </c>
      <c r="AS6" s="4" t="s">
        <v>197</v>
      </c>
      <c r="AT6" s="4" t="s">
        <v>198</v>
      </c>
      <c r="AU6" s="4" t="s">
        <v>197</v>
      </c>
      <c r="AV6" s="4" t="s">
        <v>198</v>
      </c>
      <c r="AW6" s="4" t="s">
        <v>197</v>
      </c>
      <c r="AX6" s="4" t="s">
        <v>198</v>
      </c>
      <c r="AY6" s="4" t="s">
        <v>197</v>
      </c>
      <c r="AZ6" s="4" t="s">
        <v>198</v>
      </c>
      <c r="BA6" s="4" t="s">
        <v>197</v>
      </c>
      <c r="BB6" s="4" t="s">
        <v>198</v>
      </c>
      <c r="BC6" s="4" t="s">
        <v>197</v>
      </c>
      <c r="BD6" s="4" t="s">
        <v>198</v>
      </c>
      <c r="BE6" s="4" t="s">
        <v>197</v>
      </c>
      <c r="BF6" s="4" t="s">
        <v>198</v>
      </c>
      <c r="BG6" s="4" t="s">
        <v>197</v>
      </c>
      <c r="BH6" s="4" t="s">
        <v>198</v>
      </c>
      <c r="BI6" s="4" t="s">
        <v>197</v>
      </c>
      <c r="BJ6" s="4" t="s">
        <v>198</v>
      </c>
      <c r="BK6" s="4" t="s">
        <v>197</v>
      </c>
      <c r="BL6" s="4" t="s">
        <v>198</v>
      </c>
      <c r="BM6" s="4" t="s">
        <v>197</v>
      </c>
      <c r="BN6" s="4" t="s">
        <v>198</v>
      </c>
      <c r="BO6" s="4" t="s">
        <v>197</v>
      </c>
      <c r="BP6" s="4" t="s">
        <v>198</v>
      </c>
      <c r="BQ6" s="4" t="s">
        <v>197</v>
      </c>
      <c r="BR6" s="4" t="s">
        <v>198</v>
      </c>
      <c r="BS6" s="4" t="s">
        <v>197</v>
      </c>
      <c r="BT6" s="4" t="s">
        <v>198</v>
      </c>
      <c r="BU6" s="4" t="s">
        <v>197</v>
      </c>
      <c r="BV6" s="4" t="s">
        <v>198</v>
      </c>
      <c r="BW6" s="4" t="s">
        <v>197</v>
      </c>
      <c r="BX6" s="4" t="s">
        <v>198</v>
      </c>
      <c r="BY6" s="4" t="s">
        <v>197</v>
      </c>
      <c r="BZ6" s="4" t="s">
        <v>198</v>
      </c>
      <c r="CA6" s="4" t="s">
        <v>197</v>
      </c>
      <c r="CB6" s="4" t="s">
        <v>198</v>
      </c>
      <c r="CC6" s="4" t="s">
        <v>197</v>
      </c>
      <c r="CD6" s="4" t="s">
        <v>198</v>
      </c>
      <c r="CE6" s="4" t="s">
        <v>197</v>
      </c>
      <c r="CF6" s="4" t="s">
        <v>198</v>
      </c>
      <c r="CG6" s="4" t="s">
        <v>197</v>
      </c>
      <c r="CH6" s="4" t="s">
        <v>198</v>
      </c>
      <c r="CI6" s="4" t="s">
        <v>197</v>
      </c>
      <c r="CJ6" s="4" t="s">
        <v>198</v>
      </c>
      <c r="CK6" s="4" t="s">
        <v>197</v>
      </c>
      <c r="CL6" s="4" t="s">
        <v>198</v>
      </c>
      <c r="CM6" s="4" t="s">
        <v>197</v>
      </c>
      <c r="CN6" s="4" t="s">
        <v>198</v>
      </c>
      <c r="CO6" s="4" t="s">
        <v>197</v>
      </c>
      <c r="CP6" s="4" t="s">
        <v>198</v>
      </c>
    </row>
    <row r="7" spans="1:94" x14ac:dyDescent="0.25">
      <c r="A7" s="31" t="s">
        <v>70</v>
      </c>
      <c r="B7" s="31"/>
      <c r="C7" s="4" t="s">
        <v>73</v>
      </c>
      <c r="D7" s="4" t="s">
        <v>73</v>
      </c>
      <c r="E7" s="4">
        <v>12</v>
      </c>
      <c r="F7" s="4">
        <v>3.1E-2</v>
      </c>
      <c r="G7" s="4">
        <v>1</v>
      </c>
      <c r="H7" s="4">
        <v>3.0000000000000001E-3</v>
      </c>
      <c r="I7" s="4">
        <v>8</v>
      </c>
      <c r="J7" s="4">
        <v>2.1000000000000001E-2</v>
      </c>
      <c r="K7" s="4">
        <v>44</v>
      </c>
      <c r="L7" s="4">
        <v>0.115</v>
      </c>
      <c r="M7" s="4">
        <v>1335</v>
      </c>
      <c r="N7" s="14">
        <v>3.4910000000000001</v>
      </c>
      <c r="O7" s="4">
        <v>47</v>
      </c>
      <c r="P7" s="14">
        <v>0.123</v>
      </c>
      <c r="Q7" s="4" t="s">
        <v>73</v>
      </c>
      <c r="R7" s="4" t="s">
        <v>73</v>
      </c>
      <c r="S7" s="4" t="s">
        <v>73</v>
      </c>
      <c r="T7" s="4" t="s">
        <v>73</v>
      </c>
      <c r="U7" s="4" t="s">
        <v>73</v>
      </c>
      <c r="V7" s="4" t="s">
        <v>73</v>
      </c>
      <c r="W7" s="4" t="s">
        <v>73</v>
      </c>
      <c r="X7" s="4" t="s">
        <v>73</v>
      </c>
      <c r="Y7" s="4">
        <v>1</v>
      </c>
      <c r="Z7" s="4">
        <v>3.0000000000000001E-3</v>
      </c>
      <c r="AA7" s="4">
        <v>1</v>
      </c>
      <c r="AB7" s="4">
        <v>3.0000000000000001E-3</v>
      </c>
      <c r="AC7" s="4">
        <v>10</v>
      </c>
      <c r="AD7" s="4">
        <v>2.5999999999999999E-2</v>
      </c>
      <c r="AE7" s="4">
        <v>62</v>
      </c>
      <c r="AF7" s="4">
        <v>0.16200000000000001</v>
      </c>
      <c r="AG7" s="4">
        <v>25</v>
      </c>
      <c r="AH7" s="4">
        <v>6.5000000000000002E-2</v>
      </c>
      <c r="AI7" s="4">
        <v>11</v>
      </c>
      <c r="AJ7" s="4">
        <v>2.9000000000000001E-2</v>
      </c>
      <c r="AK7" s="4" t="s">
        <v>73</v>
      </c>
      <c r="AL7" s="4" t="s">
        <v>73</v>
      </c>
      <c r="AM7" s="4">
        <v>5</v>
      </c>
      <c r="AN7" s="4">
        <v>1.2999999999999999E-2</v>
      </c>
      <c r="AO7" s="4">
        <v>21</v>
      </c>
      <c r="AP7" s="4">
        <v>5.5E-2</v>
      </c>
      <c r="AQ7" s="4">
        <v>4</v>
      </c>
      <c r="AR7" s="14">
        <v>0.01</v>
      </c>
      <c r="AS7" s="4">
        <v>4</v>
      </c>
      <c r="AT7" s="14">
        <v>0.01</v>
      </c>
      <c r="AU7" s="4" t="s">
        <v>73</v>
      </c>
      <c r="AV7" s="4" t="s">
        <v>73</v>
      </c>
      <c r="AW7" s="4">
        <v>1</v>
      </c>
      <c r="AX7" s="4">
        <v>3.0000000000000001E-3</v>
      </c>
      <c r="AY7" s="4">
        <v>2</v>
      </c>
      <c r="AZ7" s="4">
        <v>5.0000000000000001E-3</v>
      </c>
      <c r="BA7" s="4" t="s">
        <v>73</v>
      </c>
      <c r="BB7" s="4" t="s">
        <v>73</v>
      </c>
      <c r="BC7" s="4">
        <v>287</v>
      </c>
      <c r="BD7" s="14">
        <v>0.75</v>
      </c>
      <c r="BE7" s="4" t="s">
        <v>73</v>
      </c>
      <c r="BF7" s="4" t="s">
        <v>73</v>
      </c>
      <c r="BG7" s="4" t="s">
        <v>73</v>
      </c>
      <c r="BH7" s="4" t="s">
        <v>73</v>
      </c>
      <c r="BI7" s="4">
        <v>11</v>
      </c>
      <c r="BJ7" s="4">
        <v>2.9000000000000001E-2</v>
      </c>
      <c r="BK7" s="4" t="s">
        <v>73</v>
      </c>
      <c r="BL7" s="4" t="s">
        <v>73</v>
      </c>
      <c r="BM7" s="4">
        <v>1</v>
      </c>
      <c r="BN7" s="4">
        <v>3.0000000000000001E-3</v>
      </c>
      <c r="BO7" s="4">
        <v>10</v>
      </c>
      <c r="BP7" s="4">
        <v>2.5999999999999999E-2</v>
      </c>
      <c r="BQ7" s="4" t="s">
        <v>73</v>
      </c>
      <c r="BR7" s="4" t="s">
        <v>73</v>
      </c>
      <c r="BS7" s="4">
        <v>2</v>
      </c>
      <c r="BT7" s="4">
        <v>5.0000000000000001E-3</v>
      </c>
      <c r="BU7" s="4">
        <v>6</v>
      </c>
      <c r="BV7" s="4">
        <v>1.6E-2</v>
      </c>
      <c r="BW7" s="4">
        <v>6</v>
      </c>
      <c r="BX7" s="4">
        <v>1.6E-2</v>
      </c>
      <c r="BY7" s="4">
        <v>1</v>
      </c>
      <c r="BZ7" s="4">
        <v>3.0000000000000001E-3</v>
      </c>
      <c r="CA7" s="4">
        <v>7</v>
      </c>
      <c r="CB7" s="4">
        <v>1.7999999999999999E-2</v>
      </c>
      <c r="CC7" s="4" t="s">
        <v>73</v>
      </c>
      <c r="CD7" s="4" t="s">
        <v>73</v>
      </c>
      <c r="CE7" s="4">
        <v>281</v>
      </c>
      <c r="CF7" s="4">
        <v>0.73499999999999999</v>
      </c>
      <c r="CG7" s="4">
        <v>78</v>
      </c>
      <c r="CH7" s="4">
        <v>0.20399999999999999</v>
      </c>
      <c r="CI7" s="4">
        <v>173</v>
      </c>
      <c r="CJ7" s="4">
        <v>0.45200000000000001</v>
      </c>
      <c r="CK7" s="4">
        <v>43</v>
      </c>
      <c r="CL7" s="4">
        <v>0.112</v>
      </c>
      <c r="CM7" s="4">
        <v>173</v>
      </c>
      <c r="CN7" s="4">
        <v>0.45200000000000001</v>
      </c>
      <c r="CO7" s="4">
        <v>43</v>
      </c>
      <c r="CP7" s="4">
        <v>0.112</v>
      </c>
    </row>
    <row r="8" spans="1:94" x14ac:dyDescent="0.25">
      <c r="A8" s="4" t="s">
        <v>72</v>
      </c>
      <c r="B8" s="4" t="s">
        <v>8</v>
      </c>
      <c r="C8" s="4" t="s">
        <v>73</v>
      </c>
      <c r="D8" s="4" t="s">
        <v>73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14" t="s">
        <v>73</v>
      </c>
      <c r="M8" s="4">
        <v>89</v>
      </c>
      <c r="N8" s="14">
        <v>3.6760000000000002</v>
      </c>
      <c r="O8" s="4">
        <v>6</v>
      </c>
      <c r="P8" s="14">
        <v>0.248</v>
      </c>
      <c r="Q8" s="4" t="s">
        <v>73</v>
      </c>
      <c r="R8" s="4" t="s">
        <v>73</v>
      </c>
      <c r="S8" s="4" t="s">
        <v>73</v>
      </c>
      <c r="T8" s="4" t="s">
        <v>73</v>
      </c>
      <c r="U8" s="4" t="s">
        <v>73</v>
      </c>
      <c r="V8" s="4" t="s">
        <v>73</v>
      </c>
      <c r="W8" s="4" t="s">
        <v>73</v>
      </c>
      <c r="X8" s="4" t="s">
        <v>73</v>
      </c>
      <c r="Y8" s="4" t="s">
        <v>73</v>
      </c>
      <c r="Z8" s="4" t="s">
        <v>73</v>
      </c>
      <c r="AA8" s="4" t="s">
        <v>73</v>
      </c>
      <c r="AB8" s="4" t="s">
        <v>73</v>
      </c>
      <c r="AC8" s="4">
        <v>1</v>
      </c>
      <c r="AD8" s="4">
        <v>4.1000000000000002E-2</v>
      </c>
      <c r="AE8" s="4">
        <v>4</v>
      </c>
      <c r="AF8" s="4">
        <v>0.16500000000000001</v>
      </c>
      <c r="AG8" s="4">
        <v>1</v>
      </c>
      <c r="AH8" s="4">
        <v>4.1000000000000002E-2</v>
      </c>
      <c r="AI8" s="4" t="s">
        <v>73</v>
      </c>
      <c r="AJ8" s="4" t="s">
        <v>73</v>
      </c>
      <c r="AK8" s="4" t="s">
        <v>73</v>
      </c>
      <c r="AL8" s="4" t="s">
        <v>73</v>
      </c>
      <c r="AM8" s="4">
        <v>1</v>
      </c>
      <c r="AN8" s="4">
        <v>4.1000000000000002E-2</v>
      </c>
      <c r="AO8" s="4">
        <v>6</v>
      </c>
      <c r="AP8" s="4">
        <v>0.248</v>
      </c>
      <c r="AQ8" s="4" t="s">
        <v>73</v>
      </c>
      <c r="AR8" s="14" t="s">
        <v>73</v>
      </c>
      <c r="AS8" s="4" t="s">
        <v>73</v>
      </c>
      <c r="AT8" s="4" t="s">
        <v>73</v>
      </c>
      <c r="AU8" s="4" t="s">
        <v>73</v>
      </c>
      <c r="AV8" s="4" t="s">
        <v>73</v>
      </c>
      <c r="AW8" s="4" t="s">
        <v>73</v>
      </c>
      <c r="AX8" s="4" t="s">
        <v>73</v>
      </c>
      <c r="AY8" s="4" t="s">
        <v>73</v>
      </c>
      <c r="AZ8" s="4" t="s">
        <v>73</v>
      </c>
      <c r="BA8" s="4" t="s">
        <v>73</v>
      </c>
      <c r="BB8" s="4" t="s">
        <v>73</v>
      </c>
      <c r="BC8" s="4">
        <v>26</v>
      </c>
      <c r="BD8" s="4">
        <v>1.0740000000000001</v>
      </c>
      <c r="BE8" s="4" t="s">
        <v>73</v>
      </c>
      <c r="BF8" s="4" t="s">
        <v>73</v>
      </c>
      <c r="BG8" s="4" t="s">
        <v>73</v>
      </c>
      <c r="BH8" s="4" t="s">
        <v>73</v>
      </c>
      <c r="BI8" s="4">
        <v>5</v>
      </c>
      <c r="BJ8" s="4">
        <v>0.20699999999999999</v>
      </c>
      <c r="BK8" s="4" t="s">
        <v>73</v>
      </c>
      <c r="BL8" s="4" t="s">
        <v>73</v>
      </c>
      <c r="BM8" s="4" t="s">
        <v>73</v>
      </c>
      <c r="BN8" s="4" t="s">
        <v>73</v>
      </c>
      <c r="BO8" s="4" t="s">
        <v>73</v>
      </c>
      <c r="BP8" s="4" t="s">
        <v>73</v>
      </c>
      <c r="BQ8" s="4" t="s">
        <v>73</v>
      </c>
      <c r="BR8" s="4" t="s">
        <v>73</v>
      </c>
      <c r="BS8" s="4" t="s">
        <v>73</v>
      </c>
      <c r="BT8" s="4" t="s">
        <v>73</v>
      </c>
      <c r="BU8" s="4" t="s">
        <v>73</v>
      </c>
      <c r="BV8" s="4" t="s">
        <v>73</v>
      </c>
      <c r="BW8" s="4" t="s">
        <v>73</v>
      </c>
      <c r="BX8" s="4" t="s">
        <v>73</v>
      </c>
      <c r="BY8" s="4" t="s">
        <v>73</v>
      </c>
      <c r="BZ8" s="4" t="s">
        <v>73</v>
      </c>
      <c r="CA8" s="4">
        <v>1</v>
      </c>
      <c r="CB8" s="4">
        <v>4.1000000000000002E-2</v>
      </c>
      <c r="CC8" s="4" t="s">
        <v>73</v>
      </c>
      <c r="CD8" s="4" t="s">
        <v>73</v>
      </c>
      <c r="CE8" s="4">
        <v>31</v>
      </c>
      <c r="CF8" s="14">
        <v>1.28</v>
      </c>
      <c r="CG8" s="4">
        <v>4</v>
      </c>
      <c r="CH8" s="4">
        <v>0.16500000000000001</v>
      </c>
      <c r="CI8" s="4">
        <v>5</v>
      </c>
      <c r="CJ8" s="4">
        <v>0.20699999999999999</v>
      </c>
      <c r="CK8" s="4">
        <v>1</v>
      </c>
      <c r="CL8" s="4">
        <v>4.1000000000000002E-2</v>
      </c>
      <c r="CM8" s="4">
        <v>5</v>
      </c>
      <c r="CN8" s="4">
        <v>0.20699999999999999</v>
      </c>
      <c r="CO8" s="4">
        <v>1</v>
      </c>
      <c r="CP8" s="4">
        <v>4.1000000000000002E-2</v>
      </c>
    </row>
    <row r="9" spans="1:94" x14ac:dyDescent="0.25">
      <c r="A9" s="4" t="s">
        <v>74</v>
      </c>
      <c r="B9" s="4" t="s">
        <v>9</v>
      </c>
      <c r="C9" s="4" t="s">
        <v>73</v>
      </c>
      <c r="D9" s="4" t="s">
        <v>73</v>
      </c>
      <c r="E9" s="4" t="s">
        <v>73</v>
      </c>
      <c r="F9" s="4" t="s">
        <v>73</v>
      </c>
      <c r="G9" s="4" t="s">
        <v>73</v>
      </c>
      <c r="H9" s="4" t="s">
        <v>73</v>
      </c>
      <c r="I9" s="4" t="s">
        <v>73</v>
      </c>
      <c r="J9" s="14" t="s">
        <v>73</v>
      </c>
      <c r="K9" s="4" t="s">
        <v>73</v>
      </c>
      <c r="L9" s="14" t="s">
        <v>73</v>
      </c>
      <c r="M9" s="4">
        <v>13</v>
      </c>
      <c r="N9" s="14">
        <v>4.2510000000000003</v>
      </c>
      <c r="O9" s="4" t="s">
        <v>73</v>
      </c>
      <c r="P9" s="14" t="s">
        <v>73</v>
      </c>
      <c r="Q9" s="4" t="s">
        <v>73</v>
      </c>
      <c r="R9" s="4" t="s">
        <v>73</v>
      </c>
      <c r="S9" s="4" t="s">
        <v>73</v>
      </c>
      <c r="T9" s="4" t="s">
        <v>73</v>
      </c>
      <c r="U9" s="4" t="s">
        <v>73</v>
      </c>
      <c r="V9" s="4" t="s">
        <v>73</v>
      </c>
      <c r="W9" s="4" t="s">
        <v>73</v>
      </c>
      <c r="X9" s="4" t="s">
        <v>73</v>
      </c>
      <c r="Y9" s="4" t="s">
        <v>73</v>
      </c>
      <c r="Z9" s="4" t="s">
        <v>73</v>
      </c>
      <c r="AA9" s="4" t="s">
        <v>73</v>
      </c>
      <c r="AB9" s="4" t="s">
        <v>73</v>
      </c>
      <c r="AC9" s="4" t="s">
        <v>73</v>
      </c>
      <c r="AD9" s="4" t="s">
        <v>73</v>
      </c>
      <c r="AE9" s="4" t="s">
        <v>73</v>
      </c>
      <c r="AF9" s="4" t="s">
        <v>73</v>
      </c>
      <c r="AG9" s="4">
        <v>1</v>
      </c>
      <c r="AH9" s="4">
        <v>0.32700000000000001</v>
      </c>
      <c r="AI9" s="4" t="s">
        <v>73</v>
      </c>
      <c r="AJ9" s="4" t="s">
        <v>73</v>
      </c>
      <c r="AK9" s="4" t="s">
        <v>73</v>
      </c>
      <c r="AL9" s="4" t="s">
        <v>73</v>
      </c>
      <c r="AM9" s="4" t="s">
        <v>73</v>
      </c>
      <c r="AN9" s="4" t="s">
        <v>73</v>
      </c>
      <c r="AO9" s="4" t="s">
        <v>73</v>
      </c>
      <c r="AP9" s="4" t="s">
        <v>73</v>
      </c>
      <c r="AQ9" s="4" t="s">
        <v>73</v>
      </c>
      <c r="AR9" s="14" t="s">
        <v>73</v>
      </c>
      <c r="AS9" s="4" t="s">
        <v>73</v>
      </c>
      <c r="AT9" s="4" t="s">
        <v>73</v>
      </c>
      <c r="AU9" s="4" t="s">
        <v>73</v>
      </c>
      <c r="AV9" s="4" t="s">
        <v>73</v>
      </c>
      <c r="AW9" s="4" t="s">
        <v>73</v>
      </c>
      <c r="AX9" s="4" t="s">
        <v>73</v>
      </c>
      <c r="AY9" s="4" t="s">
        <v>73</v>
      </c>
      <c r="AZ9" s="4" t="s">
        <v>73</v>
      </c>
      <c r="BA9" s="4" t="s">
        <v>73</v>
      </c>
      <c r="BB9" s="4" t="s">
        <v>73</v>
      </c>
      <c r="BC9" s="4">
        <v>2</v>
      </c>
      <c r="BD9" s="4">
        <v>0.65400000000000003</v>
      </c>
      <c r="BE9" s="4" t="s">
        <v>73</v>
      </c>
      <c r="BF9" s="4" t="s">
        <v>73</v>
      </c>
      <c r="BG9" s="4" t="s">
        <v>73</v>
      </c>
      <c r="BH9" s="4" t="s">
        <v>73</v>
      </c>
      <c r="BI9" s="4" t="s">
        <v>73</v>
      </c>
      <c r="BJ9" s="4" t="s">
        <v>73</v>
      </c>
      <c r="BK9" s="4" t="s">
        <v>73</v>
      </c>
      <c r="BL9" s="4" t="s">
        <v>73</v>
      </c>
      <c r="BM9" s="4" t="s">
        <v>73</v>
      </c>
      <c r="BN9" s="4" t="s">
        <v>73</v>
      </c>
      <c r="BO9" s="4" t="s">
        <v>73</v>
      </c>
      <c r="BP9" s="4" t="s">
        <v>73</v>
      </c>
      <c r="BQ9" s="4" t="s">
        <v>73</v>
      </c>
      <c r="BR9" s="4" t="s">
        <v>73</v>
      </c>
      <c r="BS9" s="4" t="s">
        <v>73</v>
      </c>
      <c r="BT9" s="4" t="s">
        <v>73</v>
      </c>
      <c r="BU9" s="4" t="s">
        <v>73</v>
      </c>
      <c r="BV9" s="4" t="s">
        <v>73</v>
      </c>
      <c r="BW9" s="4" t="s">
        <v>73</v>
      </c>
      <c r="BX9" s="4" t="s">
        <v>73</v>
      </c>
      <c r="BY9" s="4" t="s">
        <v>73</v>
      </c>
      <c r="BZ9" s="4" t="s">
        <v>73</v>
      </c>
      <c r="CA9" s="4" t="s">
        <v>73</v>
      </c>
      <c r="CB9" s="4" t="s">
        <v>73</v>
      </c>
      <c r="CC9" s="4" t="s">
        <v>73</v>
      </c>
      <c r="CD9" s="4" t="s">
        <v>73</v>
      </c>
      <c r="CE9" s="4">
        <v>7</v>
      </c>
      <c r="CF9" s="4">
        <v>2.2890000000000001</v>
      </c>
      <c r="CG9" s="4" t="s">
        <v>73</v>
      </c>
      <c r="CH9" s="4" t="s">
        <v>73</v>
      </c>
      <c r="CI9" s="4">
        <v>4</v>
      </c>
      <c r="CJ9" s="4">
        <v>1.3080000000000001</v>
      </c>
      <c r="CK9" s="4" t="s">
        <v>73</v>
      </c>
      <c r="CL9" s="4" t="s">
        <v>73</v>
      </c>
      <c r="CM9" s="4">
        <v>4</v>
      </c>
      <c r="CN9" s="4">
        <v>1.3080000000000001</v>
      </c>
      <c r="CO9" s="4" t="s">
        <v>73</v>
      </c>
      <c r="CP9" s="4" t="s">
        <v>73</v>
      </c>
    </row>
    <row r="10" spans="1:94" x14ac:dyDescent="0.25">
      <c r="A10" s="4" t="s">
        <v>75</v>
      </c>
      <c r="B10" s="4" t="s">
        <v>10</v>
      </c>
      <c r="C10" s="4" t="s">
        <v>73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14" t="s">
        <v>73</v>
      </c>
      <c r="K10" s="4" t="s">
        <v>73</v>
      </c>
      <c r="L10" s="14" t="s">
        <v>73</v>
      </c>
      <c r="M10" s="4">
        <v>25</v>
      </c>
      <c r="N10" s="14">
        <v>3.6019999999999999</v>
      </c>
      <c r="O10" s="4" t="s">
        <v>73</v>
      </c>
      <c r="P10" s="14" t="s">
        <v>73</v>
      </c>
      <c r="Q10" s="4" t="s">
        <v>73</v>
      </c>
      <c r="R10" s="4" t="s">
        <v>73</v>
      </c>
      <c r="S10" s="4" t="s">
        <v>73</v>
      </c>
      <c r="T10" s="4" t="s">
        <v>73</v>
      </c>
      <c r="U10" s="4" t="s">
        <v>73</v>
      </c>
      <c r="V10" s="4" t="s">
        <v>73</v>
      </c>
      <c r="W10" s="4" t="s">
        <v>73</v>
      </c>
      <c r="X10" s="4" t="s">
        <v>73</v>
      </c>
      <c r="Y10" s="4" t="s">
        <v>73</v>
      </c>
      <c r="Z10" s="4" t="s">
        <v>73</v>
      </c>
      <c r="AA10" s="4" t="s">
        <v>73</v>
      </c>
      <c r="AB10" s="4" t="s">
        <v>73</v>
      </c>
      <c r="AC10" s="4" t="s">
        <v>73</v>
      </c>
      <c r="AD10" s="4" t="s">
        <v>73</v>
      </c>
      <c r="AE10" s="4" t="s">
        <v>73</v>
      </c>
      <c r="AF10" s="4" t="s">
        <v>73</v>
      </c>
      <c r="AG10" s="4" t="s">
        <v>73</v>
      </c>
      <c r="AH10" s="4" t="s">
        <v>73</v>
      </c>
      <c r="AI10" s="4" t="s">
        <v>73</v>
      </c>
      <c r="AJ10" s="4" t="s">
        <v>73</v>
      </c>
      <c r="AK10" s="4" t="s">
        <v>73</v>
      </c>
      <c r="AL10" s="4" t="s">
        <v>73</v>
      </c>
      <c r="AM10" s="4" t="s">
        <v>73</v>
      </c>
      <c r="AN10" s="4" t="s">
        <v>73</v>
      </c>
      <c r="AO10" s="4" t="s">
        <v>73</v>
      </c>
      <c r="AP10" s="4" t="s">
        <v>73</v>
      </c>
      <c r="AQ10" s="4" t="s">
        <v>73</v>
      </c>
      <c r="AR10" s="14" t="s">
        <v>73</v>
      </c>
      <c r="AS10" s="4" t="s">
        <v>73</v>
      </c>
      <c r="AT10" s="4" t="s">
        <v>73</v>
      </c>
      <c r="AU10" s="4" t="s">
        <v>73</v>
      </c>
      <c r="AV10" s="4" t="s">
        <v>73</v>
      </c>
      <c r="AW10" s="4" t="s">
        <v>73</v>
      </c>
      <c r="AX10" s="4" t="s">
        <v>73</v>
      </c>
      <c r="AY10" s="4" t="s">
        <v>73</v>
      </c>
      <c r="AZ10" s="4" t="s">
        <v>73</v>
      </c>
      <c r="BA10" s="4" t="s">
        <v>73</v>
      </c>
      <c r="BB10" s="4" t="s">
        <v>73</v>
      </c>
      <c r="BC10" s="4">
        <v>4</v>
      </c>
      <c r="BD10" s="4">
        <v>0.57599999999999996</v>
      </c>
      <c r="BE10" s="4" t="s">
        <v>73</v>
      </c>
      <c r="BF10" s="4" t="s">
        <v>73</v>
      </c>
      <c r="BG10" s="4" t="s">
        <v>73</v>
      </c>
      <c r="BH10" s="4" t="s">
        <v>73</v>
      </c>
      <c r="BI10" s="4" t="s">
        <v>73</v>
      </c>
      <c r="BJ10" s="4" t="s">
        <v>73</v>
      </c>
      <c r="BK10" s="4" t="s">
        <v>73</v>
      </c>
      <c r="BL10" s="4" t="s">
        <v>73</v>
      </c>
      <c r="BM10" s="4" t="s">
        <v>73</v>
      </c>
      <c r="BN10" s="4" t="s">
        <v>73</v>
      </c>
      <c r="BO10" s="4">
        <v>1</v>
      </c>
      <c r="BP10" s="4">
        <v>0.14399999999999999</v>
      </c>
      <c r="BQ10" s="4" t="s">
        <v>73</v>
      </c>
      <c r="BR10" s="4" t="s">
        <v>73</v>
      </c>
      <c r="BS10" s="4" t="s">
        <v>73</v>
      </c>
      <c r="BT10" s="4" t="s">
        <v>73</v>
      </c>
      <c r="BU10" s="4" t="s">
        <v>73</v>
      </c>
      <c r="BV10" s="4" t="s">
        <v>73</v>
      </c>
      <c r="BW10" s="4" t="s">
        <v>73</v>
      </c>
      <c r="BX10" s="4" t="s">
        <v>73</v>
      </c>
      <c r="BY10" s="4" t="s">
        <v>73</v>
      </c>
      <c r="BZ10" s="4" t="s">
        <v>73</v>
      </c>
      <c r="CA10" s="4" t="s">
        <v>73</v>
      </c>
      <c r="CB10" s="4" t="s">
        <v>73</v>
      </c>
      <c r="CC10" s="4" t="s">
        <v>73</v>
      </c>
      <c r="CD10" s="4" t="s">
        <v>73</v>
      </c>
      <c r="CE10" s="4">
        <v>4</v>
      </c>
      <c r="CF10" s="4">
        <v>0.57599999999999996</v>
      </c>
      <c r="CG10" s="4">
        <v>2</v>
      </c>
      <c r="CH10" s="4">
        <v>0.28799999999999998</v>
      </c>
      <c r="CI10" s="4">
        <v>1</v>
      </c>
      <c r="CJ10" s="4">
        <v>0.14399999999999999</v>
      </c>
      <c r="CK10" s="4" t="s">
        <v>73</v>
      </c>
      <c r="CL10" s="4" t="s">
        <v>73</v>
      </c>
      <c r="CM10" s="4">
        <v>1</v>
      </c>
      <c r="CN10" s="4">
        <v>0.14399999999999999</v>
      </c>
      <c r="CO10" s="4" t="s">
        <v>73</v>
      </c>
      <c r="CP10" s="4" t="s">
        <v>73</v>
      </c>
    </row>
    <row r="11" spans="1:94" x14ac:dyDescent="0.25">
      <c r="A11" s="4" t="s">
        <v>76</v>
      </c>
      <c r="B11" s="4" t="s">
        <v>11</v>
      </c>
      <c r="C11" s="4" t="s">
        <v>73</v>
      </c>
      <c r="D11" s="4" t="s">
        <v>73</v>
      </c>
      <c r="E11" s="4" t="s">
        <v>73</v>
      </c>
      <c r="F11" s="4" t="s">
        <v>73</v>
      </c>
      <c r="G11" s="4" t="s">
        <v>73</v>
      </c>
      <c r="H11" s="4" t="s">
        <v>73</v>
      </c>
      <c r="I11" s="4" t="s">
        <v>73</v>
      </c>
      <c r="J11" s="14" t="s">
        <v>73</v>
      </c>
      <c r="K11" s="4" t="s">
        <v>73</v>
      </c>
      <c r="L11" s="14" t="s">
        <v>73</v>
      </c>
      <c r="M11" s="4">
        <v>27</v>
      </c>
      <c r="N11" s="14">
        <v>2.9849999999999999</v>
      </c>
      <c r="O11" s="4" t="s">
        <v>73</v>
      </c>
      <c r="P11" s="14" t="s">
        <v>73</v>
      </c>
      <c r="Q11" s="4" t="s">
        <v>73</v>
      </c>
      <c r="R11" s="4" t="s">
        <v>73</v>
      </c>
      <c r="S11" s="4" t="s">
        <v>73</v>
      </c>
      <c r="T11" s="4" t="s">
        <v>73</v>
      </c>
      <c r="U11" s="4" t="s">
        <v>73</v>
      </c>
      <c r="V11" s="4" t="s">
        <v>73</v>
      </c>
      <c r="W11" s="4" t="s">
        <v>73</v>
      </c>
      <c r="X11" s="4" t="s">
        <v>73</v>
      </c>
      <c r="Y11" s="4" t="s">
        <v>73</v>
      </c>
      <c r="Z11" s="4" t="s">
        <v>73</v>
      </c>
      <c r="AA11" s="4" t="s">
        <v>73</v>
      </c>
      <c r="AB11" s="4" t="s">
        <v>73</v>
      </c>
      <c r="AC11" s="4" t="s">
        <v>73</v>
      </c>
      <c r="AD11" s="4" t="s">
        <v>73</v>
      </c>
      <c r="AE11" s="4" t="s">
        <v>73</v>
      </c>
      <c r="AF11" s="4" t="s">
        <v>73</v>
      </c>
      <c r="AG11" s="4" t="s">
        <v>73</v>
      </c>
      <c r="AH11" s="4" t="s">
        <v>73</v>
      </c>
      <c r="AI11" s="4" t="s">
        <v>73</v>
      </c>
      <c r="AJ11" s="4" t="s">
        <v>73</v>
      </c>
      <c r="AK11" s="4" t="s">
        <v>73</v>
      </c>
      <c r="AL11" s="4" t="s">
        <v>73</v>
      </c>
      <c r="AM11" s="4" t="s">
        <v>73</v>
      </c>
      <c r="AN11" s="4" t="s">
        <v>73</v>
      </c>
      <c r="AO11" s="4" t="s">
        <v>73</v>
      </c>
      <c r="AP11" s="4" t="s">
        <v>73</v>
      </c>
      <c r="AQ11" s="4" t="s">
        <v>73</v>
      </c>
      <c r="AR11" s="14" t="s">
        <v>73</v>
      </c>
      <c r="AS11" s="4" t="s">
        <v>73</v>
      </c>
      <c r="AT11" s="4" t="s">
        <v>73</v>
      </c>
      <c r="AU11" s="4" t="s">
        <v>73</v>
      </c>
      <c r="AV11" s="4" t="s">
        <v>73</v>
      </c>
      <c r="AW11" s="4" t="s">
        <v>73</v>
      </c>
      <c r="AX11" s="4" t="s">
        <v>73</v>
      </c>
      <c r="AY11" s="4" t="s">
        <v>73</v>
      </c>
      <c r="AZ11" s="4" t="s">
        <v>73</v>
      </c>
      <c r="BA11" s="4" t="s">
        <v>73</v>
      </c>
      <c r="BB11" s="4" t="s">
        <v>73</v>
      </c>
      <c r="BC11" s="4">
        <v>4</v>
      </c>
      <c r="BD11" s="4">
        <v>0.442</v>
      </c>
      <c r="BE11" s="4" t="s">
        <v>73</v>
      </c>
      <c r="BF11" s="4" t="s">
        <v>73</v>
      </c>
      <c r="BG11" s="4" t="s">
        <v>73</v>
      </c>
      <c r="BH11" s="4" t="s">
        <v>73</v>
      </c>
      <c r="BI11" s="4" t="s">
        <v>73</v>
      </c>
      <c r="BJ11" s="4" t="s">
        <v>73</v>
      </c>
      <c r="BK11" s="4" t="s">
        <v>73</v>
      </c>
      <c r="BL11" s="4" t="s">
        <v>73</v>
      </c>
      <c r="BM11" s="4" t="s">
        <v>73</v>
      </c>
      <c r="BN11" s="4" t="s">
        <v>73</v>
      </c>
      <c r="BO11" s="4" t="s">
        <v>73</v>
      </c>
      <c r="BP11" s="4" t="s">
        <v>73</v>
      </c>
      <c r="BQ11" s="4" t="s">
        <v>73</v>
      </c>
      <c r="BR11" s="4" t="s">
        <v>73</v>
      </c>
      <c r="BS11" s="4" t="s">
        <v>73</v>
      </c>
      <c r="BT11" s="4" t="s">
        <v>73</v>
      </c>
      <c r="BU11" s="4" t="s">
        <v>73</v>
      </c>
      <c r="BV11" s="4" t="s">
        <v>73</v>
      </c>
      <c r="BW11" s="4" t="s">
        <v>73</v>
      </c>
      <c r="BX11" s="4" t="s">
        <v>73</v>
      </c>
      <c r="BY11" s="4" t="s">
        <v>73</v>
      </c>
      <c r="BZ11" s="4" t="s">
        <v>73</v>
      </c>
      <c r="CA11" s="4" t="s">
        <v>73</v>
      </c>
      <c r="CB11" s="4" t="s">
        <v>73</v>
      </c>
      <c r="CC11" s="4" t="s">
        <v>73</v>
      </c>
      <c r="CD11" s="4" t="s">
        <v>73</v>
      </c>
      <c r="CE11" s="4">
        <v>5</v>
      </c>
      <c r="CF11" s="4">
        <v>0.55300000000000005</v>
      </c>
      <c r="CG11" s="4">
        <v>4</v>
      </c>
      <c r="CH11" s="4">
        <v>0.442</v>
      </c>
      <c r="CI11" s="4">
        <v>10</v>
      </c>
      <c r="CJ11" s="4">
        <v>1.1060000000000001</v>
      </c>
      <c r="CK11" s="4">
        <v>6</v>
      </c>
      <c r="CL11" s="4">
        <v>0.66300000000000003</v>
      </c>
      <c r="CM11" s="4">
        <v>10</v>
      </c>
      <c r="CN11" s="4">
        <v>1.1060000000000001</v>
      </c>
      <c r="CO11" s="4">
        <v>6</v>
      </c>
      <c r="CP11" s="4">
        <v>0.66300000000000003</v>
      </c>
    </row>
    <row r="12" spans="1:94" x14ac:dyDescent="0.25">
      <c r="A12" s="4" t="s">
        <v>77</v>
      </c>
      <c r="B12" s="4" t="s">
        <v>12</v>
      </c>
      <c r="C12" s="4" t="s">
        <v>73</v>
      </c>
      <c r="D12" s="4" t="s">
        <v>73</v>
      </c>
      <c r="E12" s="4">
        <v>1</v>
      </c>
      <c r="F12" s="4">
        <v>0.09</v>
      </c>
      <c r="G12" s="4" t="s">
        <v>73</v>
      </c>
      <c r="H12" s="4" t="s">
        <v>73</v>
      </c>
      <c r="I12" s="4" t="s">
        <v>73</v>
      </c>
      <c r="J12" s="14" t="s">
        <v>73</v>
      </c>
      <c r="K12" s="4">
        <v>1</v>
      </c>
      <c r="L12" s="14">
        <v>0.09</v>
      </c>
      <c r="M12" s="4">
        <v>31</v>
      </c>
      <c r="N12" s="14">
        <v>2.7839999999999998</v>
      </c>
      <c r="O12" s="4" t="s">
        <v>73</v>
      </c>
      <c r="P12" s="14" t="s">
        <v>73</v>
      </c>
      <c r="Q12" s="4" t="s">
        <v>73</v>
      </c>
      <c r="R12" s="4" t="s">
        <v>73</v>
      </c>
      <c r="S12" s="4" t="s">
        <v>73</v>
      </c>
      <c r="T12" s="4" t="s">
        <v>73</v>
      </c>
      <c r="U12" s="4" t="s">
        <v>73</v>
      </c>
      <c r="V12" s="4" t="s">
        <v>73</v>
      </c>
      <c r="W12" s="4" t="s">
        <v>73</v>
      </c>
      <c r="X12" s="4" t="s">
        <v>73</v>
      </c>
      <c r="Y12" s="4" t="s">
        <v>73</v>
      </c>
      <c r="Z12" s="4" t="s">
        <v>73</v>
      </c>
      <c r="AA12" s="4" t="s">
        <v>73</v>
      </c>
      <c r="AB12" s="4" t="s">
        <v>73</v>
      </c>
      <c r="AC12" s="4" t="s">
        <v>73</v>
      </c>
      <c r="AD12" s="4" t="s">
        <v>73</v>
      </c>
      <c r="AE12" s="4">
        <v>3</v>
      </c>
      <c r="AF12" s="4">
        <v>0.26900000000000002</v>
      </c>
      <c r="AG12" s="4" t="s">
        <v>73</v>
      </c>
      <c r="AH12" s="4" t="s">
        <v>73</v>
      </c>
      <c r="AI12" s="4" t="s">
        <v>73</v>
      </c>
      <c r="AJ12" s="4" t="s">
        <v>73</v>
      </c>
      <c r="AK12" s="4" t="s">
        <v>73</v>
      </c>
      <c r="AL12" s="4" t="s">
        <v>73</v>
      </c>
      <c r="AM12" s="4" t="s">
        <v>73</v>
      </c>
      <c r="AN12" s="4" t="s">
        <v>73</v>
      </c>
      <c r="AO12" s="4">
        <v>1</v>
      </c>
      <c r="AP12" s="14">
        <v>0.09</v>
      </c>
      <c r="AQ12" s="4" t="s">
        <v>73</v>
      </c>
      <c r="AR12" s="14" t="s">
        <v>73</v>
      </c>
      <c r="AS12" s="4" t="s">
        <v>73</v>
      </c>
      <c r="AT12" s="4" t="s">
        <v>73</v>
      </c>
      <c r="AU12" s="4" t="s">
        <v>73</v>
      </c>
      <c r="AV12" s="4" t="s">
        <v>73</v>
      </c>
      <c r="AW12" s="4" t="s">
        <v>73</v>
      </c>
      <c r="AX12" s="4" t="s">
        <v>73</v>
      </c>
      <c r="AY12" s="4" t="s">
        <v>73</v>
      </c>
      <c r="AZ12" s="4" t="s">
        <v>73</v>
      </c>
      <c r="BA12" s="4" t="s">
        <v>73</v>
      </c>
      <c r="BB12" s="4" t="s">
        <v>73</v>
      </c>
      <c r="BC12" s="4">
        <v>5</v>
      </c>
      <c r="BD12" s="4">
        <v>0.44900000000000001</v>
      </c>
      <c r="BE12" s="4" t="s">
        <v>73</v>
      </c>
      <c r="BF12" s="4" t="s">
        <v>73</v>
      </c>
      <c r="BG12" s="4" t="s">
        <v>73</v>
      </c>
      <c r="BH12" s="4" t="s">
        <v>73</v>
      </c>
      <c r="BI12" s="4" t="s">
        <v>73</v>
      </c>
      <c r="BJ12" s="4" t="s">
        <v>73</v>
      </c>
      <c r="BK12" s="4" t="s">
        <v>73</v>
      </c>
      <c r="BL12" s="4" t="s">
        <v>73</v>
      </c>
      <c r="BM12" s="4" t="s">
        <v>73</v>
      </c>
      <c r="BN12" s="4" t="s">
        <v>73</v>
      </c>
      <c r="BO12" s="4" t="s">
        <v>73</v>
      </c>
      <c r="BP12" s="4" t="s">
        <v>73</v>
      </c>
      <c r="BQ12" s="4" t="s">
        <v>73</v>
      </c>
      <c r="BR12" s="4" t="s">
        <v>73</v>
      </c>
      <c r="BS12" s="4" t="s">
        <v>73</v>
      </c>
      <c r="BT12" s="4" t="s">
        <v>73</v>
      </c>
      <c r="BU12" s="4" t="s">
        <v>73</v>
      </c>
      <c r="BV12" s="4" t="s">
        <v>73</v>
      </c>
      <c r="BW12" s="4" t="s">
        <v>73</v>
      </c>
      <c r="BX12" s="4" t="s">
        <v>73</v>
      </c>
      <c r="BY12" s="4" t="s">
        <v>73</v>
      </c>
      <c r="BZ12" s="4" t="s">
        <v>73</v>
      </c>
      <c r="CA12" s="4" t="s">
        <v>73</v>
      </c>
      <c r="CB12" s="4" t="s">
        <v>73</v>
      </c>
      <c r="CC12" s="4" t="s">
        <v>73</v>
      </c>
      <c r="CD12" s="4" t="s">
        <v>73</v>
      </c>
      <c r="CE12" s="4">
        <v>5</v>
      </c>
      <c r="CF12" s="4">
        <v>0.44900000000000001</v>
      </c>
      <c r="CG12" s="4">
        <v>1</v>
      </c>
      <c r="CH12" s="14">
        <v>0.09</v>
      </c>
      <c r="CI12" s="4">
        <v>3</v>
      </c>
      <c r="CJ12" s="4">
        <v>0.26900000000000002</v>
      </c>
      <c r="CK12" s="4" t="s">
        <v>73</v>
      </c>
      <c r="CL12" s="4" t="s">
        <v>73</v>
      </c>
      <c r="CM12" s="4">
        <v>3</v>
      </c>
      <c r="CN12" s="4">
        <v>0.26900000000000002</v>
      </c>
      <c r="CO12" s="4" t="s">
        <v>73</v>
      </c>
      <c r="CP12" s="4" t="s">
        <v>73</v>
      </c>
    </row>
    <row r="13" spans="1:94" x14ac:dyDescent="0.25">
      <c r="A13" s="4" t="s">
        <v>78</v>
      </c>
      <c r="B13" s="4" t="s">
        <v>13</v>
      </c>
      <c r="C13" s="4" t="s">
        <v>73</v>
      </c>
      <c r="D13" s="4" t="s">
        <v>73</v>
      </c>
      <c r="E13" s="4" t="s">
        <v>73</v>
      </c>
      <c r="F13" s="4" t="s">
        <v>73</v>
      </c>
      <c r="G13" s="4" t="s">
        <v>73</v>
      </c>
      <c r="H13" s="4" t="s">
        <v>73</v>
      </c>
      <c r="I13" s="4" t="s">
        <v>73</v>
      </c>
      <c r="J13" s="14" t="s">
        <v>73</v>
      </c>
      <c r="K13" s="4" t="s">
        <v>73</v>
      </c>
      <c r="L13" s="14" t="s">
        <v>73</v>
      </c>
      <c r="M13" s="4">
        <v>3</v>
      </c>
      <c r="N13" s="14">
        <v>1.212</v>
      </c>
      <c r="O13" s="4" t="s">
        <v>73</v>
      </c>
      <c r="P13" s="14" t="s">
        <v>73</v>
      </c>
      <c r="Q13" s="4" t="s">
        <v>73</v>
      </c>
      <c r="R13" s="4" t="s">
        <v>73</v>
      </c>
      <c r="S13" s="4" t="s">
        <v>73</v>
      </c>
      <c r="T13" s="4" t="s">
        <v>73</v>
      </c>
      <c r="U13" s="4" t="s">
        <v>73</v>
      </c>
      <c r="V13" s="4" t="s">
        <v>73</v>
      </c>
      <c r="W13" s="4" t="s">
        <v>73</v>
      </c>
      <c r="X13" s="4" t="s">
        <v>73</v>
      </c>
      <c r="Y13" s="4" t="s">
        <v>73</v>
      </c>
      <c r="Z13" s="4" t="s">
        <v>73</v>
      </c>
      <c r="AA13" s="4" t="s">
        <v>73</v>
      </c>
      <c r="AB13" s="4" t="s">
        <v>73</v>
      </c>
      <c r="AC13" s="4" t="s">
        <v>73</v>
      </c>
      <c r="AD13" s="4" t="s">
        <v>73</v>
      </c>
      <c r="AE13" s="4">
        <v>1</v>
      </c>
      <c r="AF13" s="4">
        <v>0.40400000000000003</v>
      </c>
      <c r="AG13" s="4" t="s">
        <v>73</v>
      </c>
      <c r="AH13" s="4" t="s">
        <v>73</v>
      </c>
      <c r="AI13" s="4" t="s">
        <v>73</v>
      </c>
      <c r="AJ13" s="4" t="s">
        <v>73</v>
      </c>
      <c r="AK13" s="4" t="s">
        <v>73</v>
      </c>
      <c r="AL13" s="4" t="s">
        <v>73</v>
      </c>
      <c r="AM13" s="4" t="s">
        <v>73</v>
      </c>
      <c r="AN13" s="4" t="s">
        <v>73</v>
      </c>
      <c r="AO13" s="4" t="s">
        <v>73</v>
      </c>
      <c r="AP13" s="4" t="s">
        <v>73</v>
      </c>
      <c r="AQ13" s="4" t="s">
        <v>73</v>
      </c>
      <c r="AR13" s="14" t="s">
        <v>73</v>
      </c>
      <c r="AS13" s="4" t="s">
        <v>73</v>
      </c>
      <c r="AT13" s="4" t="s">
        <v>73</v>
      </c>
      <c r="AU13" s="4" t="s">
        <v>73</v>
      </c>
      <c r="AV13" s="4" t="s">
        <v>73</v>
      </c>
      <c r="AW13" s="4" t="s">
        <v>73</v>
      </c>
      <c r="AX13" s="4" t="s">
        <v>73</v>
      </c>
      <c r="AY13" s="4" t="s">
        <v>73</v>
      </c>
      <c r="AZ13" s="4" t="s">
        <v>73</v>
      </c>
      <c r="BA13" s="4" t="s">
        <v>73</v>
      </c>
      <c r="BB13" s="4" t="s">
        <v>73</v>
      </c>
      <c r="BC13" s="4">
        <v>7</v>
      </c>
      <c r="BD13" s="4">
        <v>2.827</v>
      </c>
      <c r="BE13" s="4" t="s">
        <v>73</v>
      </c>
      <c r="BF13" s="4" t="s">
        <v>73</v>
      </c>
      <c r="BG13" s="4" t="s">
        <v>73</v>
      </c>
      <c r="BH13" s="4" t="s">
        <v>73</v>
      </c>
      <c r="BI13" s="4" t="s">
        <v>73</v>
      </c>
      <c r="BJ13" s="4" t="s">
        <v>73</v>
      </c>
      <c r="BK13" s="4" t="s">
        <v>73</v>
      </c>
      <c r="BL13" s="4" t="s">
        <v>73</v>
      </c>
      <c r="BM13" s="4" t="s">
        <v>73</v>
      </c>
      <c r="BN13" s="4" t="s">
        <v>73</v>
      </c>
      <c r="BO13" s="4" t="s">
        <v>73</v>
      </c>
      <c r="BP13" s="4" t="s">
        <v>73</v>
      </c>
      <c r="BQ13" s="4" t="s">
        <v>73</v>
      </c>
      <c r="BR13" s="4" t="s">
        <v>73</v>
      </c>
      <c r="BS13" s="4" t="s">
        <v>73</v>
      </c>
      <c r="BT13" s="4" t="s">
        <v>73</v>
      </c>
      <c r="BU13" s="4" t="s">
        <v>73</v>
      </c>
      <c r="BV13" s="4" t="s">
        <v>73</v>
      </c>
      <c r="BW13" s="4" t="s">
        <v>73</v>
      </c>
      <c r="BX13" s="4" t="s">
        <v>73</v>
      </c>
      <c r="BY13" s="4" t="s">
        <v>73</v>
      </c>
      <c r="BZ13" s="4" t="s">
        <v>73</v>
      </c>
      <c r="CA13" s="4" t="s">
        <v>73</v>
      </c>
      <c r="CB13" s="4" t="s">
        <v>73</v>
      </c>
      <c r="CC13" s="4" t="s">
        <v>73</v>
      </c>
      <c r="CD13" s="4" t="s">
        <v>73</v>
      </c>
      <c r="CE13" s="4" t="s">
        <v>73</v>
      </c>
      <c r="CF13" s="4" t="s">
        <v>73</v>
      </c>
      <c r="CG13" s="4" t="s">
        <v>73</v>
      </c>
      <c r="CH13" s="4" t="s">
        <v>73</v>
      </c>
      <c r="CI13" s="4">
        <v>4</v>
      </c>
      <c r="CJ13" s="4">
        <v>1.6160000000000001</v>
      </c>
      <c r="CK13" s="4">
        <v>1</v>
      </c>
      <c r="CL13" s="4">
        <v>0.40400000000000003</v>
      </c>
      <c r="CM13" s="4">
        <v>4</v>
      </c>
      <c r="CN13" s="4">
        <v>1.6160000000000001</v>
      </c>
      <c r="CO13" s="4">
        <v>1</v>
      </c>
      <c r="CP13" s="4">
        <v>0.40400000000000003</v>
      </c>
    </row>
    <row r="14" spans="1:94" x14ac:dyDescent="0.25">
      <c r="A14" s="4" t="s">
        <v>79</v>
      </c>
      <c r="B14" s="4" t="s">
        <v>14</v>
      </c>
      <c r="C14" s="4" t="s">
        <v>73</v>
      </c>
      <c r="D14" s="4" t="s">
        <v>73</v>
      </c>
      <c r="E14" s="4">
        <v>1</v>
      </c>
      <c r="F14" s="4">
        <v>0.23300000000000001</v>
      </c>
      <c r="G14" s="4" t="s">
        <v>73</v>
      </c>
      <c r="H14" s="4" t="s">
        <v>73</v>
      </c>
      <c r="I14" s="4" t="s">
        <v>73</v>
      </c>
      <c r="J14" s="14" t="s">
        <v>73</v>
      </c>
      <c r="K14" s="4" t="s">
        <v>73</v>
      </c>
      <c r="L14" s="14" t="s">
        <v>73</v>
      </c>
      <c r="M14" s="4">
        <v>36</v>
      </c>
      <c r="N14" s="14">
        <v>8.391</v>
      </c>
      <c r="O14" s="4">
        <v>1</v>
      </c>
      <c r="P14" s="14">
        <v>0.23300000000000001</v>
      </c>
      <c r="Q14" s="4" t="s">
        <v>73</v>
      </c>
      <c r="R14" s="4" t="s">
        <v>73</v>
      </c>
      <c r="S14" s="4" t="s">
        <v>73</v>
      </c>
      <c r="T14" s="4" t="s">
        <v>73</v>
      </c>
      <c r="U14" s="4" t="s">
        <v>73</v>
      </c>
      <c r="V14" s="4" t="s">
        <v>73</v>
      </c>
      <c r="W14" s="4" t="s">
        <v>73</v>
      </c>
      <c r="X14" s="4" t="s">
        <v>73</v>
      </c>
      <c r="Y14" s="4" t="s">
        <v>73</v>
      </c>
      <c r="Z14" s="4" t="s">
        <v>73</v>
      </c>
      <c r="AA14" s="4" t="s">
        <v>73</v>
      </c>
      <c r="AB14" s="4" t="s">
        <v>73</v>
      </c>
      <c r="AC14" s="4" t="s">
        <v>73</v>
      </c>
      <c r="AD14" s="4" t="s">
        <v>73</v>
      </c>
      <c r="AE14" s="4" t="s">
        <v>73</v>
      </c>
      <c r="AF14" s="4" t="s">
        <v>73</v>
      </c>
      <c r="AG14" s="4">
        <v>1</v>
      </c>
      <c r="AH14" s="4">
        <v>0.23300000000000001</v>
      </c>
      <c r="AI14" s="4" t="s">
        <v>73</v>
      </c>
      <c r="AJ14" s="4" t="s">
        <v>73</v>
      </c>
      <c r="AK14" s="4" t="s">
        <v>73</v>
      </c>
      <c r="AL14" s="4" t="s">
        <v>73</v>
      </c>
      <c r="AM14" s="4" t="s">
        <v>73</v>
      </c>
      <c r="AN14" s="4" t="s">
        <v>73</v>
      </c>
      <c r="AO14" s="4" t="s">
        <v>73</v>
      </c>
      <c r="AP14" s="4" t="s">
        <v>73</v>
      </c>
      <c r="AQ14" s="4" t="s">
        <v>73</v>
      </c>
      <c r="AR14" s="14" t="s">
        <v>73</v>
      </c>
      <c r="AS14" s="4" t="s">
        <v>73</v>
      </c>
      <c r="AT14" s="4" t="s">
        <v>73</v>
      </c>
      <c r="AU14" s="4" t="s">
        <v>73</v>
      </c>
      <c r="AV14" s="4" t="s">
        <v>73</v>
      </c>
      <c r="AW14" s="4" t="s">
        <v>73</v>
      </c>
      <c r="AX14" s="4" t="s">
        <v>73</v>
      </c>
      <c r="AY14" s="4" t="s">
        <v>73</v>
      </c>
      <c r="AZ14" s="4" t="s">
        <v>73</v>
      </c>
      <c r="BA14" s="4" t="s">
        <v>73</v>
      </c>
      <c r="BB14" s="4" t="s">
        <v>73</v>
      </c>
      <c r="BC14" s="4">
        <v>4</v>
      </c>
      <c r="BD14" s="4">
        <v>0.93200000000000005</v>
      </c>
      <c r="BE14" s="4" t="s">
        <v>73</v>
      </c>
      <c r="BF14" s="4" t="s">
        <v>73</v>
      </c>
      <c r="BG14" s="4" t="s">
        <v>73</v>
      </c>
      <c r="BH14" s="4" t="s">
        <v>73</v>
      </c>
      <c r="BI14" s="4" t="s">
        <v>73</v>
      </c>
      <c r="BJ14" s="4" t="s">
        <v>73</v>
      </c>
      <c r="BK14" s="4" t="s">
        <v>73</v>
      </c>
      <c r="BL14" s="4" t="s">
        <v>73</v>
      </c>
      <c r="BM14" s="4" t="s">
        <v>73</v>
      </c>
      <c r="BN14" s="4" t="s">
        <v>73</v>
      </c>
      <c r="BO14" s="4" t="s">
        <v>73</v>
      </c>
      <c r="BP14" s="4" t="s">
        <v>73</v>
      </c>
      <c r="BQ14" s="4" t="s">
        <v>73</v>
      </c>
      <c r="BR14" s="4" t="s">
        <v>73</v>
      </c>
      <c r="BS14" s="4" t="s">
        <v>73</v>
      </c>
      <c r="BT14" s="4" t="s">
        <v>73</v>
      </c>
      <c r="BU14" s="4" t="s">
        <v>73</v>
      </c>
      <c r="BV14" s="4" t="s">
        <v>73</v>
      </c>
      <c r="BW14" s="4" t="s">
        <v>73</v>
      </c>
      <c r="BX14" s="4" t="s">
        <v>73</v>
      </c>
      <c r="BY14" s="4" t="s">
        <v>73</v>
      </c>
      <c r="BZ14" s="4" t="s">
        <v>73</v>
      </c>
      <c r="CA14" s="4">
        <v>1</v>
      </c>
      <c r="CB14" s="4">
        <v>0.23300000000000001</v>
      </c>
      <c r="CC14" s="4" t="s">
        <v>73</v>
      </c>
      <c r="CD14" s="4" t="s">
        <v>73</v>
      </c>
      <c r="CE14" s="4">
        <v>7</v>
      </c>
      <c r="CF14" s="4">
        <v>1.6319999999999999</v>
      </c>
      <c r="CG14" s="4" t="s">
        <v>73</v>
      </c>
      <c r="CH14" s="4" t="s">
        <v>73</v>
      </c>
      <c r="CI14" s="4">
        <v>1</v>
      </c>
      <c r="CJ14" s="4">
        <v>0.23300000000000001</v>
      </c>
      <c r="CK14" s="4" t="s">
        <v>73</v>
      </c>
      <c r="CL14" s="4" t="s">
        <v>73</v>
      </c>
      <c r="CM14" s="4">
        <v>1</v>
      </c>
      <c r="CN14" s="4">
        <v>0.23300000000000001</v>
      </c>
      <c r="CO14" s="4" t="s">
        <v>73</v>
      </c>
      <c r="CP14" s="4" t="s">
        <v>73</v>
      </c>
    </row>
    <row r="15" spans="1:94" x14ac:dyDescent="0.25">
      <c r="A15" s="4" t="s">
        <v>80</v>
      </c>
      <c r="B15" s="4" t="s">
        <v>15</v>
      </c>
      <c r="C15" s="4" t="s">
        <v>73</v>
      </c>
      <c r="D15" s="4" t="s">
        <v>73</v>
      </c>
      <c r="E15" s="4" t="s">
        <v>73</v>
      </c>
      <c r="F15" s="4" t="s">
        <v>73</v>
      </c>
      <c r="G15" s="4" t="s">
        <v>73</v>
      </c>
      <c r="H15" s="4" t="s">
        <v>73</v>
      </c>
      <c r="I15" s="4" t="s">
        <v>73</v>
      </c>
      <c r="J15" s="14" t="s">
        <v>73</v>
      </c>
      <c r="K15" s="4">
        <v>1</v>
      </c>
      <c r="L15" s="14">
        <v>0.129</v>
      </c>
      <c r="M15" s="4">
        <v>40</v>
      </c>
      <c r="N15" s="14">
        <v>5.15</v>
      </c>
      <c r="O15" s="4" t="s">
        <v>73</v>
      </c>
      <c r="P15" s="14" t="s">
        <v>73</v>
      </c>
      <c r="Q15" s="4" t="s">
        <v>73</v>
      </c>
      <c r="R15" s="4" t="s">
        <v>73</v>
      </c>
      <c r="S15" s="4" t="s">
        <v>73</v>
      </c>
      <c r="T15" s="4" t="s">
        <v>73</v>
      </c>
      <c r="U15" s="4" t="s">
        <v>73</v>
      </c>
      <c r="V15" s="4" t="s">
        <v>73</v>
      </c>
      <c r="W15" s="4" t="s">
        <v>73</v>
      </c>
      <c r="X15" s="4" t="s">
        <v>73</v>
      </c>
      <c r="Y15" s="4" t="s">
        <v>73</v>
      </c>
      <c r="Z15" s="4" t="s">
        <v>73</v>
      </c>
      <c r="AA15" s="4" t="s">
        <v>73</v>
      </c>
      <c r="AB15" s="4" t="s">
        <v>73</v>
      </c>
      <c r="AC15" s="4" t="s">
        <v>73</v>
      </c>
      <c r="AD15" s="4" t="s">
        <v>73</v>
      </c>
      <c r="AE15" s="4" t="s">
        <v>73</v>
      </c>
      <c r="AF15" s="4" t="s">
        <v>73</v>
      </c>
      <c r="AG15" s="4" t="s">
        <v>73</v>
      </c>
      <c r="AH15" s="4" t="s">
        <v>73</v>
      </c>
      <c r="AI15" s="4" t="s">
        <v>73</v>
      </c>
      <c r="AJ15" s="4" t="s">
        <v>73</v>
      </c>
      <c r="AK15" s="4" t="s">
        <v>73</v>
      </c>
      <c r="AL15" s="4" t="s">
        <v>73</v>
      </c>
      <c r="AM15" s="4" t="s">
        <v>73</v>
      </c>
      <c r="AN15" s="4" t="s">
        <v>73</v>
      </c>
      <c r="AO15" s="4">
        <v>1</v>
      </c>
      <c r="AP15" s="4">
        <v>0.129</v>
      </c>
      <c r="AQ15" s="4" t="s">
        <v>73</v>
      </c>
      <c r="AR15" s="14" t="s">
        <v>73</v>
      </c>
      <c r="AS15" s="4" t="s">
        <v>73</v>
      </c>
      <c r="AT15" s="4" t="s">
        <v>73</v>
      </c>
      <c r="AU15" s="4" t="s">
        <v>73</v>
      </c>
      <c r="AV15" s="4" t="s">
        <v>73</v>
      </c>
      <c r="AW15" s="4" t="s">
        <v>73</v>
      </c>
      <c r="AX15" s="4" t="s">
        <v>73</v>
      </c>
      <c r="AY15" s="4" t="s">
        <v>73</v>
      </c>
      <c r="AZ15" s="4" t="s">
        <v>73</v>
      </c>
      <c r="BA15" s="4" t="s">
        <v>73</v>
      </c>
      <c r="BB15" s="4" t="s">
        <v>73</v>
      </c>
      <c r="BC15" s="4">
        <v>4</v>
      </c>
      <c r="BD15" s="4">
        <v>0.51500000000000001</v>
      </c>
      <c r="BE15" s="4" t="s">
        <v>73</v>
      </c>
      <c r="BF15" s="4" t="s">
        <v>73</v>
      </c>
      <c r="BG15" s="4" t="s">
        <v>73</v>
      </c>
      <c r="BH15" s="4" t="s">
        <v>73</v>
      </c>
      <c r="BI15" s="4" t="s">
        <v>73</v>
      </c>
      <c r="BJ15" s="4" t="s">
        <v>73</v>
      </c>
      <c r="BK15" s="4" t="s">
        <v>73</v>
      </c>
      <c r="BL15" s="4" t="s">
        <v>73</v>
      </c>
      <c r="BM15" s="4" t="s">
        <v>73</v>
      </c>
      <c r="BN15" s="4" t="s">
        <v>73</v>
      </c>
      <c r="BO15" s="4" t="s">
        <v>73</v>
      </c>
      <c r="BP15" s="4" t="s">
        <v>73</v>
      </c>
      <c r="BQ15" s="4" t="s">
        <v>73</v>
      </c>
      <c r="BR15" s="4" t="s">
        <v>73</v>
      </c>
      <c r="BS15" s="4" t="s">
        <v>73</v>
      </c>
      <c r="BT15" s="4" t="s">
        <v>73</v>
      </c>
      <c r="BU15" s="4" t="s">
        <v>73</v>
      </c>
      <c r="BV15" s="4" t="s">
        <v>73</v>
      </c>
      <c r="BW15" s="4" t="s">
        <v>73</v>
      </c>
      <c r="BX15" s="4" t="s">
        <v>73</v>
      </c>
      <c r="BY15" s="4" t="s">
        <v>73</v>
      </c>
      <c r="BZ15" s="4" t="s">
        <v>73</v>
      </c>
      <c r="CA15" s="4" t="s">
        <v>73</v>
      </c>
      <c r="CB15" s="4" t="s">
        <v>73</v>
      </c>
      <c r="CC15" s="4" t="s">
        <v>73</v>
      </c>
      <c r="CD15" s="4" t="s">
        <v>73</v>
      </c>
      <c r="CE15" s="4">
        <v>7</v>
      </c>
      <c r="CF15" s="4">
        <v>0.90100000000000002</v>
      </c>
      <c r="CG15" s="4">
        <v>2</v>
      </c>
      <c r="CH15" s="4">
        <v>0.25700000000000001</v>
      </c>
      <c r="CI15" s="4">
        <v>2</v>
      </c>
      <c r="CJ15" s="4">
        <v>0.25700000000000001</v>
      </c>
      <c r="CK15" s="4">
        <v>1</v>
      </c>
      <c r="CL15" s="4">
        <v>0.129</v>
      </c>
      <c r="CM15" s="4">
        <v>2</v>
      </c>
      <c r="CN15" s="4">
        <v>0.25700000000000001</v>
      </c>
      <c r="CO15" s="4">
        <v>1</v>
      </c>
      <c r="CP15" s="4">
        <v>0.129</v>
      </c>
    </row>
    <row r="16" spans="1:94" x14ac:dyDescent="0.25">
      <c r="A16" s="4" t="s">
        <v>81</v>
      </c>
      <c r="B16" s="4" t="s">
        <v>16</v>
      </c>
      <c r="C16" s="4" t="s">
        <v>73</v>
      </c>
      <c r="D16" s="4" t="s">
        <v>73</v>
      </c>
      <c r="E16" s="4" t="s">
        <v>73</v>
      </c>
      <c r="F16" s="4" t="s">
        <v>73</v>
      </c>
      <c r="G16" s="4" t="s">
        <v>73</v>
      </c>
      <c r="H16" s="4" t="s">
        <v>73</v>
      </c>
      <c r="I16" s="4" t="s">
        <v>73</v>
      </c>
      <c r="J16" s="14" t="s">
        <v>73</v>
      </c>
      <c r="K16" s="4" t="s">
        <v>73</v>
      </c>
      <c r="L16" s="14" t="s">
        <v>73</v>
      </c>
      <c r="M16" s="4">
        <v>8</v>
      </c>
      <c r="N16" s="14">
        <v>1.6659999999999999</v>
      </c>
      <c r="O16" s="4" t="s">
        <v>73</v>
      </c>
      <c r="P16" s="14" t="s">
        <v>73</v>
      </c>
      <c r="Q16" s="4" t="s">
        <v>73</v>
      </c>
      <c r="R16" s="4" t="s">
        <v>73</v>
      </c>
      <c r="S16" s="4" t="s">
        <v>73</v>
      </c>
      <c r="T16" s="4" t="s">
        <v>73</v>
      </c>
      <c r="U16" s="4" t="s">
        <v>73</v>
      </c>
      <c r="V16" s="4" t="s">
        <v>73</v>
      </c>
      <c r="W16" s="4" t="s">
        <v>73</v>
      </c>
      <c r="X16" s="4" t="s">
        <v>73</v>
      </c>
      <c r="Y16" s="4" t="s">
        <v>73</v>
      </c>
      <c r="Z16" s="4" t="s">
        <v>73</v>
      </c>
      <c r="AA16" s="4" t="s">
        <v>73</v>
      </c>
      <c r="AB16" s="4" t="s">
        <v>73</v>
      </c>
      <c r="AC16" s="4" t="s">
        <v>73</v>
      </c>
      <c r="AD16" s="4" t="s">
        <v>73</v>
      </c>
      <c r="AE16" s="4">
        <v>1</v>
      </c>
      <c r="AF16" s="4">
        <v>0.20799999999999999</v>
      </c>
      <c r="AG16" s="4" t="s">
        <v>73</v>
      </c>
      <c r="AH16" s="4" t="s">
        <v>73</v>
      </c>
      <c r="AI16" s="4" t="s">
        <v>73</v>
      </c>
      <c r="AJ16" s="4" t="s">
        <v>73</v>
      </c>
      <c r="AK16" s="4" t="s">
        <v>73</v>
      </c>
      <c r="AL16" s="4" t="s">
        <v>73</v>
      </c>
      <c r="AM16" s="4" t="s">
        <v>73</v>
      </c>
      <c r="AN16" s="4" t="s">
        <v>73</v>
      </c>
      <c r="AO16" s="4" t="s">
        <v>73</v>
      </c>
      <c r="AP16" s="4" t="s">
        <v>73</v>
      </c>
      <c r="AQ16" s="4" t="s">
        <v>73</v>
      </c>
      <c r="AR16" s="14" t="s">
        <v>73</v>
      </c>
      <c r="AS16" s="4" t="s">
        <v>73</v>
      </c>
      <c r="AT16" s="4" t="s">
        <v>73</v>
      </c>
      <c r="AU16" s="4" t="s">
        <v>73</v>
      </c>
      <c r="AV16" s="4" t="s">
        <v>73</v>
      </c>
      <c r="AW16" s="4" t="s">
        <v>73</v>
      </c>
      <c r="AX16" s="4" t="s">
        <v>73</v>
      </c>
      <c r="AY16" s="4" t="s">
        <v>73</v>
      </c>
      <c r="AZ16" s="4" t="s">
        <v>73</v>
      </c>
      <c r="BA16" s="4" t="s">
        <v>73</v>
      </c>
      <c r="BB16" s="4" t="s">
        <v>73</v>
      </c>
      <c r="BC16" s="4">
        <v>1</v>
      </c>
      <c r="BD16" s="4">
        <v>0.20799999999999999</v>
      </c>
      <c r="BE16" s="4" t="s">
        <v>73</v>
      </c>
      <c r="BF16" s="4" t="s">
        <v>73</v>
      </c>
      <c r="BG16" s="4" t="s">
        <v>73</v>
      </c>
      <c r="BH16" s="4" t="s">
        <v>73</v>
      </c>
      <c r="BI16" s="4" t="s">
        <v>73</v>
      </c>
      <c r="BJ16" s="4" t="s">
        <v>73</v>
      </c>
      <c r="BK16" s="4" t="s">
        <v>73</v>
      </c>
      <c r="BL16" s="4" t="s">
        <v>73</v>
      </c>
      <c r="BM16" s="4" t="s">
        <v>73</v>
      </c>
      <c r="BN16" s="4" t="s">
        <v>73</v>
      </c>
      <c r="BO16" s="4" t="s">
        <v>73</v>
      </c>
      <c r="BP16" s="4" t="s">
        <v>73</v>
      </c>
      <c r="BQ16" s="4" t="s">
        <v>73</v>
      </c>
      <c r="BR16" s="4" t="s">
        <v>73</v>
      </c>
      <c r="BS16" s="4" t="s">
        <v>73</v>
      </c>
      <c r="BT16" s="4" t="s">
        <v>73</v>
      </c>
      <c r="BU16" s="4" t="s">
        <v>73</v>
      </c>
      <c r="BV16" s="4" t="s">
        <v>73</v>
      </c>
      <c r="BW16" s="4" t="s">
        <v>73</v>
      </c>
      <c r="BX16" s="4" t="s">
        <v>73</v>
      </c>
      <c r="BY16" s="4" t="s">
        <v>73</v>
      </c>
      <c r="BZ16" s="4" t="s">
        <v>73</v>
      </c>
      <c r="CA16" s="4" t="s">
        <v>73</v>
      </c>
      <c r="CB16" s="4" t="s">
        <v>73</v>
      </c>
      <c r="CC16" s="4" t="s">
        <v>73</v>
      </c>
      <c r="CD16" s="4" t="s">
        <v>73</v>
      </c>
      <c r="CE16" s="4">
        <v>1</v>
      </c>
      <c r="CF16" s="4">
        <v>0.20799999999999999</v>
      </c>
      <c r="CG16" s="4">
        <v>1</v>
      </c>
      <c r="CH16" s="4">
        <v>0.20799999999999999</v>
      </c>
      <c r="CI16" s="4">
        <v>5</v>
      </c>
      <c r="CJ16" s="4">
        <v>1.0409999999999999</v>
      </c>
      <c r="CK16" s="4" t="s">
        <v>73</v>
      </c>
      <c r="CL16" s="4" t="s">
        <v>73</v>
      </c>
      <c r="CM16" s="4">
        <v>5</v>
      </c>
      <c r="CN16" s="4">
        <v>1.0409999999999999</v>
      </c>
      <c r="CO16" s="4" t="s">
        <v>73</v>
      </c>
      <c r="CP16" s="4" t="s">
        <v>73</v>
      </c>
    </row>
    <row r="17" spans="1:94" x14ac:dyDescent="0.25">
      <c r="A17" s="4" t="s">
        <v>82</v>
      </c>
      <c r="B17" s="4" t="s">
        <v>17</v>
      </c>
      <c r="C17" s="4" t="s">
        <v>73</v>
      </c>
      <c r="D17" s="4" t="s">
        <v>73</v>
      </c>
      <c r="E17" s="4" t="s">
        <v>73</v>
      </c>
      <c r="F17" s="4" t="s">
        <v>73</v>
      </c>
      <c r="G17" s="4" t="s">
        <v>73</v>
      </c>
      <c r="H17" s="4" t="s">
        <v>73</v>
      </c>
      <c r="I17" s="4">
        <v>1</v>
      </c>
      <c r="J17" s="14">
        <v>7.0000000000000007E-2</v>
      </c>
      <c r="K17" s="4" t="s">
        <v>73</v>
      </c>
      <c r="L17" s="14" t="s">
        <v>73</v>
      </c>
      <c r="M17" s="4">
        <v>24</v>
      </c>
      <c r="N17" s="14">
        <v>1.673</v>
      </c>
      <c r="O17" s="4">
        <v>2</v>
      </c>
      <c r="P17" s="14">
        <v>0.13900000000000001</v>
      </c>
      <c r="Q17" s="4" t="s">
        <v>73</v>
      </c>
      <c r="R17" s="4" t="s">
        <v>73</v>
      </c>
      <c r="S17" s="4" t="s">
        <v>73</v>
      </c>
      <c r="T17" s="4" t="s">
        <v>73</v>
      </c>
      <c r="U17" s="4" t="s">
        <v>73</v>
      </c>
      <c r="V17" s="4" t="s">
        <v>73</v>
      </c>
      <c r="W17" s="4" t="s">
        <v>73</v>
      </c>
      <c r="X17" s="4" t="s">
        <v>73</v>
      </c>
      <c r="Y17" s="4" t="s">
        <v>73</v>
      </c>
      <c r="Z17" s="4" t="s">
        <v>73</v>
      </c>
      <c r="AA17" s="4" t="s">
        <v>73</v>
      </c>
      <c r="AB17" s="4" t="s">
        <v>73</v>
      </c>
      <c r="AC17" s="4">
        <v>2</v>
      </c>
      <c r="AD17" s="4">
        <v>0.13900000000000001</v>
      </c>
      <c r="AE17" s="4">
        <v>2</v>
      </c>
      <c r="AF17" s="4">
        <v>0.13900000000000001</v>
      </c>
      <c r="AG17" s="4" t="s">
        <v>73</v>
      </c>
      <c r="AH17" s="4" t="s">
        <v>73</v>
      </c>
      <c r="AI17" s="4">
        <v>1</v>
      </c>
      <c r="AJ17" s="14">
        <v>7.0000000000000007E-2</v>
      </c>
      <c r="AK17" s="4" t="s">
        <v>73</v>
      </c>
      <c r="AL17" s="4" t="s">
        <v>73</v>
      </c>
      <c r="AM17" s="4" t="s">
        <v>73</v>
      </c>
      <c r="AN17" s="4" t="s">
        <v>73</v>
      </c>
      <c r="AO17" s="4">
        <v>3</v>
      </c>
      <c r="AP17" s="4">
        <v>0.20899999999999999</v>
      </c>
      <c r="AQ17" s="4">
        <v>1</v>
      </c>
      <c r="AR17" s="14">
        <v>7.0000000000000007E-2</v>
      </c>
      <c r="AS17" s="4">
        <v>1</v>
      </c>
      <c r="AT17" s="14">
        <v>7.0000000000000007E-2</v>
      </c>
      <c r="AU17" s="4" t="s">
        <v>73</v>
      </c>
      <c r="AV17" s="4" t="s">
        <v>73</v>
      </c>
      <c r="AW17" s="4" t="s">
        <v>73</v>
      </c>
      <c r="AX17" s="4" t="s">
        <v>73</v>
      </c>
      <c r="AY17" s="4" t="s">
        <v>73</v>
      </c>
      <c r="AZ17" s="4" t="s">
        <v>73</v>
      </c>
      <c r="BA17" s="4" t="s">
        <v>73</v>
      </c>
      <c r="BB17" s="4" t="s">
        <v>73</v>
      </c>
      <c r="BC17" s="4">
        <v>8</v>
      </c>
      <c r="BD17" s="4">
        <v>0.55800000000000005</v>
      </c>
      <c r="BE17" s="4" t="s">
        <v>73</v>
      </c>
      <c r="BF17" s="4" t="s">
        <v>73</v>
      </c>
      <c r="BG17" s="4" t="s">
        <v>73</v>
      </c>
      <c r="BH17" s="4" t="s">
        <v>73</v>
      </c>
      <c r="BI17" s="4">
        <v>1</v>
      </c>
      <c r="BJ17" s="14">
        <v>7.0000000000000007E-2</v>
      </c>
      <c r="BK17" s="4" t="s">
        <v>73</v>
      </c>
      <c r="BL17" s="4" t="s">
        <v>73</v>
      </c>
      <c r="BM17" s="4" t="s">
        <v>73</v>
      </c>
      <c r="BN17" s="4" t="s">
        <v>73</v>
      </c>
      <c r="BO17" s="4" t="s">
        <v>73</v>
      </c>
      <c r="BP17" s="4" t="s">
        <v>73</v>
      </c>
      <c r="BQ17" s="4" t="s">
        <v>73</v>
      </c>
      <c r="BR17" s="4" t="s">
        <v>73</v>
      </c>
      <c r="BS17" s="4" t="s">
        <v>73</v>
      </c>
      <c r="BT17" s="4" t="s">
        <v>73</v>
      </c>
      <c r="BU17" s="4">
        <v>1</v>
      </c>
      <c r="BV17" s="14">
        <v>7.0000000000000007E-2</v>
      </c>
      <c r="BW17" s="4">
        <v>1</v>
      </c>
      <c r="BX17" s="14">
        <v>7.0000000000000007E-2</v>
      </c>
      <c r="BY17" s="4" t="s">
        <v>73</v>
      </c>
      <c r="BZ17" s="4" t="s">
        <v>73</v>
      </c>
      <c r="CA17" s="4" t="s">
        <v>73</v>
      </c>
      <c r="CB17" s="4" t="s">
        <v>73</v>
      </c>
      <c r="CC17" s="4" t="s">
        <v>73</v>
      </c>
      <c r="CD17" s="4" t="s">
        <v>73</v>
      </c>
      <c r="CE17" s="4">
        <v>11</v>
      </c>
      <c r="CF17" s="4">
        <v>0.76700000000000002</v>
      </c>
      <c r="CG17" s="4">
        <v>3</v>
      </c>
      <c r="CH17" s="4">
        <v>0.20899999999999999</v>
      </c>
      <c r="CI17" s="4">
        <v>2</v>
      </c>
      <c r="CJ17" s="4">
        <v>0.13900000000000001</v>
      </c>
      <c r="CK17" s="4" t="s">
        <v>73</v>
      </c>
      <c r="CL17" s="4" t="s">
        <v>73</v>
      </c>
      <c r="CM17" s="4">
        <v>2</v>
      </c>
      <c r="CN17" s="4">
        <v>0.13900000000000001</v>
      </c>
      <c r="CO17" s="4" t="s">
        <v>73</v>
      </c>
      <c r="CP17" s="4" t="s">
        <v>73</v>
      </c>
    </row>
    <row r="18" spans="1:94" x14ac:dyDescent="0.25">
      <c r="A18" s="4" t="s">
        <v>83</v>
      </c>
      <c r="B18" s="4" t="s">
        <v>18</v>
      </c>
      <c r="C18" s="4" t="s">
        <v>73</v>
      </c>
      <c r="D18" s="4" t="s">
        <v>73</v>
      </c>
      <c r="E18" s="4" t="s">
        <v>73</v>
      </c>
      <c r="F18" s="4" t="s">
        <v>73</v>
      </c>
      <c r="G18" s="4" t="s">
        <v>73</v>
      </c>
      <c r="H18" s="4" t="s">
        <v>73</v>
      </c>
      <c r="I18" s="4">
        <v>1</v>
      </c>
      <c r="J18" s="14">
        <v>0.19900000000000001</v>
      </c>
      <c r="K18" s="4" t="s">
        <v>73</v>
      </c>
      <c r="L18" s="14" t="s">
        <v>73</v>
      </c>
      <c r="M18" s="4">
        <v>9</v>
      </c>
      <c r="N18" s="14">
        <v>1.7949999999999999</v>
      </c>
      <c r="O18" s="4">
        <v>1</v>
      </c>
      <c r="P18" s="14">
        <v>0.19900000000000001</v>
      </c>
      <c r="Q18" s="4" t="s">
        <v>73</v>
      </c>
      <c r="R18" s="4" t="s">
        <v>73</v>
      </c>
      <c r="S18" s="4" t="s">
        <v>73</v>
      </c>
      <c r="T18" s="4" t="s">
        <v>73</v>
      </c>
      <c r="U18" s="4" t="s">
        <v>73</v>
      </c>
      <c r="V18" s="4" t="s">
        <v>73</v>
      </c>
      <c r="W18" s="4" t="s">
        <v>73</v>
      </c>
      <c r="X18" s="4" t="s">
        <v>73</v>
      </c>
      <c r="Y18" s="4" t="s">
        <v>73</v>
      </c>
      <c r="Z18" s="4" t="s">
        <v>73</v>
      </c>
      <c r="AA18" s="4" t="s">
        <v>73</v>
      </c>
      <c r="AB18" s="4" t="s">
        <v>73</v>
      </c>
      <c r="AC18" s="4" t="s">
        <v>73</v>
      </c>
      <c r="AD18" s="4" t="s">
        <v>73</v>
      </c>
      <c r="AE18" s="4">
        <v>1</v>
      </c>
      <c r="AF18" s="4">
        <v>0.19900000000000001</v>
      </c>
      <c r="AG18" s="4">
        <v>1</v>
      </c>
      <c r="AH18" s="4">
        <v>0.19900000000000001</v>
      </c>
      <c r="AI18" s="4" t="s">
        <v>73</v>
      </c>
      <c r="AJ18" s="4" t="s">
        <v>73</v>
      </c>
      <c r="AK18" s="4" t="s">
        <v>73</v>
      </c>
      <c r="AL18" s="4" t="s">
        <v>73</v>
      </c>
      <c r="AM18" s="4" t="s">
        <v>73</v>
      </c>
      <c r="AN18" s="4" t="s">
        <v>73</v>
      </c>
      <c r="AO18" s="4" t="s">
        <v>73</v>
      </c>
      <c r="AP18" s="4" t="s">
        <v>73</v>
      </c>
      <c r="AQ18" s="4" t="s">
        <v>73</v>
      </c>
      <c r="AR18" s="4" t="s">
        <v>73</v>
      </c>
      <c r="AS18" s="4" t="s">
        <v>73</v>
      </c>
      <c r="AT18" s="4" t="s">
        <v>73</v>
      </c>
      <c r="AU18" s="4" t="s">
        <v>73</v>
      </c>
      <c r="AV18" s="4" t="s">
        <v>73</v>
      </c>
      <c r="AW18" s="4" t="s">
        <v>73</v>
      </c>
      <c r="AX18" s="4" t="s">
        <v>73</v>
      </c>
      <c r="AY18" s="4" t="s">
        <v>73</v>
      </c>
      <c r="AZ18" s="4" t="s">
        <v>73</v>
      </c>
      <c r="BA18" s="4" t="s">
        <v>73</v>
      </c>
      <c r="BB18" s="4" t="s">
        <v>73</v>
      </c>
      <c r="BC18" s="4" t="s">
        <v>73</v>
      </c>
      <c r="BD18" s="4" t="s">
        <v>73</v>
      </c>
      <c r="BE18" s="4" t="s">
        <v>73</v>
      </c>
      <c r="BF18" s="4" t="s">
        <v>73</v>
      </c>
      <c r="BG18" s="4" t="s">
        <v>73</v>
      </c>
      <c r="BH18" s="4" t="s">
        <v>73</v>
      </c>
      <c r="BI18" s="4" t="s">
        <v>73</v>
      </c>
      <c r="BJ18" s="4" t="s">
        <v>73</v>
      </c>
      <c r="BK18" s="4" t="s">
        <v>73</v>
      </c>
      <c r="BL18" s="4" t="s">
        <v>73</v>
      </c>
      <c r="BM18" s="4" t="s">
        <v>73</v>
      </c>
      <c r="BN18" s="4" t="s">
        <v>73</v>
      </c>
      <c r="BO18" s="4">
        <v>1</v>
      </c>
      <c r="BP18" s="4">
        <v>0.19900000000000001</v>
      </c>
      <c r="BQ18" s="4" t="s">
        <v>73</v>
      </c>
      <c r="BR18" s="4" t="s">
        <v>73</v>
      </c>
      <c r="BS18" s="4" t="s">
        <v>73</v>
      </c>
      <c r="BT18" s="4" t="s">
        <v>73</v>
      </c>
      <c r="BU18" s="4" t="s">
        <v>73</v>
      </c>
      <c r="BV18" s="4" t="s">
        <v>73</v>
      </c>
      <c r="BW18" s="4" t="s">
        <v>73</v>
      </c>
      <c r="BX18" s="4" t="s">
        <v>73</v>
      </c>
      <c r="BY18" s="4" t="s">
        <v>73</v>
      </c>
      <c r="BZ18" s="4" t="s">
        <v>73</v>
      </c>
      <c r="CA18" s="4" t="s">
        <v>73</v>
      </c>
      <c r="CB18" s="4" t="s">
        <v>73</v>
      </c>
      <c r="CC18" s="4" t="s">
        <v>73</v>
      </c>
      <c r="CD18" s="4" t="s">
        <v>73</v>
      </c>
      <c r="CE18" s="4">
        <v>5</v>
      </c>
      <c r="CF18" s="4">
        <v>0.997</v>
      </c>
      <c r="CG18" s="4">
        <v>1</v>
      </c>
      <c r="CH18" s="4">
        <v>0.19900000000000001</v>
      </c>
      <c r="CI18" s="4">
        <v>1</v>
      </c>
      <c r="CJ18" s="4">
        <v>0.19900000000000001</v>
      </c>
      <c r="CK18" s="4" t="s">
        <v>73</v>
      </c>
      <c r="CL18" s="4" t="s">
        <v>73</v>
      </c>
      <c r="CM18" s="4">
        <v>1</v>
      </c>
      <c r="CN18" s="4">
        <v>0.19900000000000001</v>
      </c>
      <c r="CO18" s="4" t="s">
        <v>73</v>
      </c>
      <c r="CP18" s="4" t="s">
        <v>73</v>
      </c>
    </row>
    <row r="19" spans="1:94" x14ac:dyDescent="0.25">
      <c r="A19" s="4" t="s">
        <v>84</v>
      </c>
      <c r="B19" s="4" t="s">
        <v>19</v>
      </c>
      <c r="C19" s="4" t="s">
        <v>73</v>
      </c>
      <c r="D19" s="4" t="s">
        <v>73</v>
      </c>
      <c r="E19" s="4" t="s">
        <v>73</v>
      </c>
      <c r="F19" s="4" t="s">
        <v>73</v>
      </c>
      <c r="G19" s="4" t="s">
        <v>73</v>
      </c>
      <c r="H19" s="4" t="s">
        <v>73</v>
      </c>
      <c r="I19" s="4" t="s">
        <v>73</v>
      </c>
      <c r="J19" s="14" t="s">
        <v>73</v>
      </c>
      <c r="K19" s="4" t="s">
        <v>73</v>
      </c>
      <c r="L19" s="14" t="s">
        <v>73</v>
      </c>
      <c r="M19" s="4">
        <v>19</v>
      </c>
      <c r="N19" s="14">
        <v>3.665</v>
      </c>
      <c r="O19" s="4" t="s">
        <v>73</v>
      </c>
      <c r="P19" s="14" t="s">
        <v>73</v>
      </c>
      <c r="Q19" s="4" t="s">
        <v>73</v>
      </c>
      <c r="R19" s="4" t="s">
        <v>73</v>
      </c>
      <c r="S19" s="4" t="s">
        <v>73</v>
      </c>
      <c r="T19" s="4" t="s">
        <v>73</v>
      </c>
      <c r="U19" s="4" t="s">
        <v>73</v>
      </c>
      <c r="V19" s="4" t="s">
        <v>73</v>
      </c>
      <c r="W19" s="4" t="s">
        <v>73</v>
      </c>
      <c r="X19" s="4" t="s">
        <v>73</v>
      </c>
      <c r="Y19" s="4" t="s">
        <v>73</v>
      </c>
      <c r="Z19" s="4" t="s">
        <v>73</v>
      </c>
      <c r="AA19" s="4" t="s">
        <v>73</v>
      </c>
      <c r="AB19" s="4" t="s">
        <v>73</v>
      </c>
      <c r="AC19" s="4" t="s">
        <v>73</v>
      </c>
      <c r="AD19" s="4" t="s">
        <v>73</v>
      </c>
      <c r="AE19" s="4">
        <v>2</v>
      </c>
      <c r="AF19" s="4">
        <v>0.38600000000000001</v>
      </c>
      <c r="AG19" s="4" t="s">
        <v>73</v>
      </c>
      <c r="AH19" s="4" t="s">
        <v>73</v>
      </c>
      <c r="AI19" s="4" t="s">
        <v>73</v>
      </c>
      <c r="AJ19" s="4" t="s">
        <v>73</v>
      </c>
      <c r="AK19" s="4" t="s">
        <v>73</v>
      </c>
      <c r="AL19" s="4" t="s">
        <v>73</v>
      </c>
      <c r="AM19" s="4" t="s">
        <v>73</v>
      </c>
      <c r="AN19" s="4" t="s">
        <v>73</v>
      </c>
      <c r="AO19" s="4" t="s">
        <v>73</v>
      </c>
      <c r="AP19" s="4" t="s">
        <v>73</v>
      </c>
      <c r="AQ19" s="4" t="s">
        <v>73</v>
      </c>
      <c r="AR19" s="4" t="s">
        <v>73</v>
      </c>
      <c r="AS19" s="4" t="s">
        <v>73</v>
      </c>
      <c r="AT19" s="4" t="s">
        <v>73</v>
      </c>
      <c r="AU19" s="4" t="s">
        <v>73</v>
      </c>
      <c r="AV19" s="4" t="s">
        <v>73</v>
      </c>
      <c r="AW19" s="4" t="s">
        <v>73</v>
      </c>
      <c r="AX19" s="4" t="s">
        <v>73</v>
      </c>
      <c r="AY19" s="4" t="s">
        <v>73</v>
      </c>
      <c r="AZ19" s="4" t="s">
        <v>73</v>
      </c>
      <c r="BA19" s="4" t="s">
        <v>73</v>
      </c>
      <c r="BB19" s="4" t="s">
        <v>73</v>
      </c>
      <c r="BC19" s="4">
        <v>5</v>
      </c>
      <c r="BD19" s="4">
        <v>0.96499999999999997</v>
      </c>
      <c r="BE19" s="4" t="s">
        <v>73</v>
      </c>
      <c r="BF19" s="4" t="s">
        <v>73</v>
      </c>
      <c r="BG19" s="4" t="s">
        <v>73</v>
      </c>
      <c r="BH19" s="4" t="s">
        <v>73</v>
      </c>
      <c r="BI19" s="4" t="s">
        <v>73</v>
      </c>
      <c r="BJ19" s="4" t="s">
        <v>73</v>
      </c>
      <c r="BK19" s="4" t="s">
        <v>73</v>
      </c>
      <c r="BL19" s="4" t="s">
        <v>73</v>
      </c>
      <c r="BM19" s="4" t="s">
        <v>73</v>
      </c>
      <c r="BN19" s="4" t="s">
        <v>73</v>
      </c>
      <c r="BO19" s="4" t="s">
        <v>73</v>
      </c>
      <c r="BP19" s="4" t="s">
        <v>73</v>
      </c>
      <c r="BQ19" s="4" t="s">
        <v>73</v>
      </c>
      <c r="BR19" s="4" t="s">
        <v>73</v>
      </c>
      <c r="BS19" s="4" t="s">
        <v>73</v>
      </c>
      <c r="BT19" s="4" t="s">
        <v>73</v>
      </c>
      <c r="BU19" s="4" t="s">
        <v>73</v>
      </c>
      <c r="BV19" s="4" t="s">
        <v>73</v>
      </c>
      <c r="BW19" s="4" t="s">
        <v>73</v>
      </c>
      <c r="BX19" s="4" t="s">
        <v>73</v>
      </c>
      <c r="BY19" s="4" t="s">
        <v>73</v>
      </c>
      <c r="BZ19" s="4" t="s">
        <v>73</v>
      </c>
      <c r="CA19" s="4" t="s">
        <v>73</v>
      </c>
      <c r="CB19" s="4" t="s">
        <v>73</v>
      </c>
      <c r="CC19" s="4" t="s">
        <v>73</v>
      </c>
      <c r="CD19" s="4" t="s">
        <v>73</v>
      </c>
      <c r="CE19" s="4">
        <v>4</v>
      </c>
      <c r="CF19" s="4">
        <v>0.77200000000000002</v>
      </c>
      <c r="CG19" s="4">
        <v>2</v>
      </c>
      <c r="CH19" s="4">
        <v>0.38600000000000001</v>
      </c>
      <c r="CI19" s="4">
        <v>2</v>
      </c>
      <c r="CJ19" s="4">
        <v>0.38600000000000001</v>
      </c>
      <c r="CK19" s="4">
        <v>2</v>
      </c>
      <c r="CL19" s="4">
        <v>0.38600000000000001</v>
      </c>
      <c r="CM19" s="4">
        <v>2</v>
      </c>
      <c r="CN19" s="4">
        <v>0.38600000000000001</v>
      </c>
      <c r="CO19" s="4">
        <v>2</v>
      </c>
      <c r="CP19" s="4">
        <v>0.38600000000000001</v>
      </c>
    </row>
    <row r="20" spans="1:94" x14ac:dyDescent="0.25">
      <c r="A20" s="4" t="s">
        <v>85</v>
      </c>
      <c r="B20" s="4" t="s">
        <v>20</v>
      </c>
      <c r="C20" s="4" t="s">
        <v>73</v>
      </c>
      <c r="D20" s="4" t="s">
        <v>73</v>
      </c>
      <c r="E20" s="4">
        <v>2</v>
      </c>
      <c r="F20" s="4">
        <v>0.28100000000000003</v>
      </c>
      <c r="G20" s="4" t="s">
        <v>73</v>
      </c>
      <c r="H20" s="4" t="s">
        <v>73</v>
      </c>
      <c r="I20" s="4" t="s">
        <v>73</v>
      </c>
      <c r="J20" s="14" t="s">
        <v>73</v>
      </c>
      <c r="K20" s="4">
        <v>1</v>
      </c>
      <c r="L20" s="14">
        <v>0.14000000000000001</v>
      </c>
      <c r="M20" s="4">
        <v>13</v>
      </c>
      <c r="N20" s="14">
        <v>1.825</v>
      </c>
      <c r="O20" s="4">
        <v>3</v>
      </c>
      <c r="P20" s="14">
        <v>0.42099999999999999</v>
      </c>
      <c r="Q20" s="4" t="s">
        <v>73</v>
      </c>
      <c r="R20" s="4" t="s">
        <v>73</v>
      </c>
      <c r="S20" s="4" t="s">
        <v>73</v>
      </c>
      <c r="T20" s="4" t="s">
        <v>73</v>
      </c>
      <c r="U20" s="4" t="s">
        <v>73</v>
      </c>
      <c r="V20" s="4" t="s">
        <v>73</v>
      </c>
      <c r="W20" s="4" t="s">
        <v>73</v>
      </c>
      <c r="X20" s="4" t="s">
        <v>73</v>
      </c>
      <c r="Y20" s="4" t="s">
        <v>73</v>
      </c>
      <c r="Z20" s="4" t="s">
        <v>73</v>
      </c>
      <c r="AA20" s="4" t="s">
        <v>73</v>
      </c>
      <c r="AB20" s="4" t="s">
        <v>73</v>
      </c>
      <c r="AC20" s="4">
        <v>1</v>
      </c>
      <c r="AD20" s="4">
        <v>0.14000000000000001</v>
      </c>
      <c r="AE20" s="4" t="s">
        <v>73</v>
      </c>
      <c r="AF20" s="4" t="s">
        <v>73</v>
      </c>
      <c r="AG20" s="4" t="s">
        <v>73</v>
      </c>
      <c r="AH20" s="4" t="s">
        <v>73</v>
      </c>
      <c r="AI20" s="4" t="s">
        <v>73</v>
      </c>
      <c r="AJ20" s="4" t="s">
        <v>73</v>
      </c>
      <c r="AK20" s="4" t="s">
        <v>73</v>
      </c>
      <c r="AL20" s="4" t="s">
        <v>73</v>
      </c>
      <c r="AM20" s="4" t="s">
        <v>73</v>
      </c>
      <c r="AN20" s="4" t="s">
        <v>73</v>
      </c>
      <c r="AO20" s="4">
        <v>1</v>
      </c>
      <c r="AP20" s="14">
        <v>0.14000000000000001</v>
      </c>
      <c r="AQ20" s="4" t="s">
        <v>73</v>
      </c>
      <c r="AR20" s="4" t="s">
        <v>73</v>
      </c>
      <c r="AS20" s="4" t="s">
        <v>73</v>
      </c>
      <c r="AT20" s="4" t="s">
        <v>73</v>
      </c>
      <c r="AU20" s="4" t="s">
        <v>73</v>
      </c>
      <c r="AV20" s="4" t="s">
        <v>73</v>
      </c>
      <c r="AW20" s="4" t="s">
        <v>73</v>
      </c>
      <c r="AX20" s="4" t="s">
        <v>73</v>
      </c>
      <c r="AY20" s="4" t="s">
        <v>73</v>
      </c>
      <c r="AZ20" s="4" t="s">
        <v>73</v>
      </c>
      <c r="BA20" s="4" t="s">
        <v>73</v>
      </c>
      <c r="BB20" s="4" t="s">
        <v>73</v>
      </c>
      <c r="BC20" s="4">
        <v>3</v>
      </c>
      <c r="BD20" s="4">
        <v>0.42099999999999999</v>
      </c>
      <c r="BE20" s="4" t="s">
        <v>73</v>
      </c>
      <c r="BF20" s="4" t="s">
        <v>73</v>
      </c>
      <c r="BG20" s="4" t="s">
        <v>73</v>
      </c>
      <c r="BH20" s="4" t="s">
        <v>73</v>
      </c>
      <c r="BI20" s="4" t="s">
        <v>73</v>
      </c>
      <c r="BJ20" s="4" t="s">
        <v>73</v>
      </c>
      <c r="BK20" s="4" t="s">
        <v>73</v>
      </c>
      <c r="BL20" s="4" t="s">
        <v>73</v>
      </c>
      <c r="BM20" s="4" t="s">
        <v>73</v>
      </c>
      <c r="BN20" s="4" t="s">
        <v>73</v>
      </c>
      <c r="BO20" s="4" t="s">
        <v>73</v>
      </c>
      <c r="BP20" s="4" t="s">
        <v>73</v>
      </c>
      <c r="BQ20" s="4" t="s">
        <v>73</v>
      </c>
      <c r="BR20" s="4" t="s">
        <v>73</v>
      </c>
      <c r="BS20" s="4" t="s">
        <v>73</v>
      </c>
      <c r="BT20" s="4" t="s">
        <v>73</v>
      </c>
      <c r="BU20" s="4" t="s">
        <v>73</v>
      </c>
      <c r="BV20" s="4" t="s">
        <v>73</v>
      </c>
      <c r="BW20" s="4" t="s">
        <v>73</v>
      </c>
      <c r="BX20" s="4" t="s">
        <v>73</v>
      </c>
      <c r="BY20" s="4" t="s">
        <v>73</v>
      </c>
      <c r="BZ20" s="4" t="s">
        <v>73</v>
      </c>
      <c r="CA20" s="4" t="s">
        <v>73</v>
      </c>
      <c r="CB20" s="4" t="s">
        <v>73</v>
      </c>
      <c r="CC20" s="4" t="s">
        <v>73</v>
      </c>
      <c r="CD20" s="4" t="s">
        <v>73</v>
      </c>
      <c r="CE20" s="4">
        <v>7</v>
      </c>
      <c r="CF20" s="4">
        <v>0.98299999999999998</v>
      </c>
      <c r="CG20" s="4" t="s">
        <v>73</v>
      </c>
      <c r="CH20" s="4" t="s">
        <v>73</v>
      </c>
      <c r="CI20" s="4">
        <v>2</v>
      </c>
      <c r="CJ20" s="4">
        <v>0.28100000000000003</v>
      </c>
      <c r="CK20" s="4" t="s">
        <v>73</v>
      </c>
      <c r="CL20" s="4" t="s">
        <v>73</v>
      </c>
      <c r="CM20" s="4">
        <v>2</v>
      </c>
      <c r="CN20" s="4">
        <v>0.28100000000000003</v>
      </c>
      <c r="CO20" s="4" t="s">
        <v>73</v>
      </c>
      <c r="CP20" s="4" t="s">
        <v>73</v>
      </c>
    </row>
    <row r="21" spans="1:94" x14ac:dyDescent="0.25">
      <c r="A21" s="4" t="s">
        <v>86</v>
      </c>
      <c r="B21" s="4" t="s">
        <v>21</v>
      </c>
      <c r="C21" s="4" t="s">
        <v>73</v>
      </c>
      <c r="D21" s="4" t="s">
        <v>73</v>
      </c>
      <c r="E21" s="4">
        <v>1</v>
      </c>
      <c r="F21" s="4">
        <v>2.5000000000000001E-2</v>
      </c>
      <c r="G21" s="4" t="s">
        <v>73</v>
      </c>
      <c r="H21" s="4" t="s">
        <v>73</v>
      </c>
      <c r="I21" s="4" t="s">
        <v>73</v>
      </c>
      <c r="J21" s="14" t="s">
        <v>73</v>
      </c>
      <c r="K21" s="4">
        <v>1</v>
      </c>
      <c r="L21" s="14">
        <v>2.5000000000000001E-2</v>
      </c>
      <c r="M21" s="4">
        <v>187</v>
      </c>
      <c r="N21" s="14">
        <v>4.6779999999999999</v>
      </c>
      <c r="O21" s="4">
        <v>4</v>
      </c>
      <c r="P21" s="14">
        <v>0.1</v>
      </c>
      <c r="Q21" s="4" t="s">
        <v>73</v>
      </c>
      <c r="R21" s="4" t="s">
        <v>73</v>
      </c>
      <c r="S21" s="4" t="s">
        <v>73</v>
      </c>
      <c r="T21" s="4" t="s">
        <v>73</v>
      </c>
      <c r="U21" s="4" t="s">
        <v>73</v>
      </c>
      <c r="V21" s="4" t="s">
        <v>73</v>
      </c>
      <c r="W21" s="4" t="s">
        <v>73</v>
      </c>
      <c r="X21" s="4" t="s">
        <v>73</v>
      </c>
      <c r="Y21" s="4" t="s">
        <v>73</v>
      </c>
      <c r="Z21" s="4" t="s">
        <v>73</v>
      </c>
      <c r="AA21" s="4" t="s">
        <v>73</v>
      </c>
      <c r="AB21" s="4" t="s">
        <v>73</v>
      </c>
      <c r="AC21" s="4">
        <v>1</v>
      </c>
      <c r="AD21" s="4">
        <v>2.5000000000000001E-2</v>
      </c>
      <c r="AE21" s="4">
        <v>4</v>
      </c>
      <c r="AF21" s="14">
        <v>0.1</v>
      </c>
      <c r="AG21" s="4">
        <v>2</v>
      </c>
      <c r="AH21" s="14">
        <v>0.05</v>
      </c>
      <c r="AI21" s="4">
        <v>1</v>
      </c>
      <c r="AJ21" s="4">
        <v>2.5000000000000001E-2</v>
      </c>
      <c r="AK21" s="4" t="s">
        <v>73</v>
      </c>
      <c r="AL21" s="4" t="s">
        <v>73</v>
      </c>
      <c r="AM21" s="4" t="s">
        <v>73</v>
      </c>
      <c r="AN21" s="4" t="s">
        <v>73</v>
      </c>
      <c r="AO21" s="4">
        <v>1</v>
      </c>
      <c r="AP21" s="4">
        <v>2.5000000000000001E-2</v>
      </c>
      <c r="AQ21" s="4" t="s">
        <v>73</v>
      </c>
      <c r="AR21" s="4" t="s">
        <v>73</v>
      </c>
      <c r="AS21" s="4" t="s">
        <v>73</v>
      </c>
      <c r="AT21" s="4" t="s">
        <v>73</v>
      </c>
      <c r="AU21" s="4" t="s">
        <v>73</v>
      </c>
      <c r="AV21" s="4" t="s">
        <v>73</v>
      </c>
      <c r="AW21" s="4" t="s">
        <v>73</v>
      </c>
      <c r="AX21" s="4" t="s">
        <v>73</v>
      </c>
      <c r="AY21" s="4" t="s">
        <v>73</v>
      </c>
      <c r="AZ21" s="4" t="s">
        <v>73</v>
      </c>
      <c r="BA21" s="4" t="s">
        <v>73</v>
      </c>
      <c r="BB21" s="4" t="s">
        <v>73</v>
      </c>
      <c r="BC21" s="4">
        <v>33</v>
      </c>
      <c r="BD21" s="4">
        <v>0.82599999999999996</v>
      </c>
      <c r="BE21" s="4" t="s">
        <v>73</v>
      </c>
      <c r="BF21" s="4" t="s">
        <v>73</v>
      </c>
      <c r="BG21" s="4" t="s">
        <v>73</v>
      </c>
      <c r="BH21" s="4" t="s">
        <v>73</v>
      </c>
      <c r="BI21" s="4">
        <v>1</v>
      </c>
      <c r="BJ21" s="4">
        <v>0.20499999999999999</v>
      </c>
      <c r="BK21" s="4" t="s">
        <v>73</v>
      </c>
      <c r="BL21" s="4" t="s">
        <v>73</v>
      </c>
      <c r="BM21" s="4" t="s">
        <v>73</v>
      </c>
      <c r="BN21" s="4" t="s">
        <v>73</v>
      </c>
      <c r="BO21" s="4">
        <v>1</v>
      </c>
      <c r="BP21" s="4">
        <v>2.5000000000000001E-2</v>
      </c>
      <c r="BQ21" s="4" t="s">
        <v>73</v>
      </c>
      <c r="BR21" s="4" t="s">
        <v>73</v>
      </c>
      <c r="BS21" s="4" t="s">
        <v>73</v>
      </c>
      <c r="BT21" s="4" t="s">
        <v>73</v>
      </c>
      <c r="BU21" s="4">
        <v>1</v>
      </c>
      <c r="BV21" s="4">
        <v>2.5000000000000001E-2</v>
      </c>
      <c r="BW21" s="4">
        <v>1</v>
      </c>
      <c r="BX21" s="4">
        <v>2.5000000000000001E-2</v>
      </c>
      <c r="BY21" s="4" t="s">
        <v>73</v>
      </c>
      <c r="BZ21" s="4" t="s">
        <v>73</v>
      </c>
      <c r="CA21" s="4" t="s">
        <v>73</v>
      </c>
      <c r="CB21" s="4" t="s">
        <v>73</v>
      </c>
      <c r="CC21" s="4" t="s">
        <v>73</v>
      </c>
      <c r="CD21" s="4" t="s">
        <v>73</v>
      </c>
      <c r="CE21" s="4">
        <v>29</v>
      </c>
      <c r="CF21" s="4">
        <v>0.72599999999999998</v>
      </c>
      <c r="CG21" s="4">
        <v>8</v>
      </c>
      <c r="CH21" s="14">
        <v>0.2</v>
      </c>
      <c r="CI21" s="4">
        <v>23</v>
      </c>
      <c r="CJ21" s="4">
        <v>0.57499999999999996</v>
      </c>
      <c r="CK21" s="4">
        <v>2</v>
      </c>
      <c r="CL21" s="14">
        <v>0.05</v>
      </c>
      <c r="CM21" s="4">
        <v>23</v>
      </c>
      <c r="CN21" s="4">
        <v>0.57499999999999996</v>
      </c>
      <c r="CO21" s="4">
        <v>2</v>
      </c>
      <c r="CP21" s="14">
        <v>0.05</v>
      </c>
    </row>
    <row r="22" spans="1:94" x14ac:dyDescent="0.25">
      <c r="A22" s="4" t="s">
        <v>87</v>
      </c>
      <c r="B22" s="4" t="s">
        <v>22</v>
      </c>
      <c r="C22" s="4" t="s">
        <v>73</v>
      </c>
      <c r="D22" s="4" t="s">
        <v>73</v>
      </c>
      <c r="E22" s="4" t="s">
        <v>73</v>
      </c>
      <c r="F22" s="4" t="s">
        <v>73</v>
      </c>
      <c r="G22" s="4" t="s">
        <v>73</v>
      </c>
      <c r="H22" s="4" t="s">
        <v>73</v>
      </c>
      <c r="I22" s="4">
        <v>1</v>
      </c>
      <c r="J22" s="14">
        <v>8.8999999999999996E-2</v>
      </c>
      <c r="K22" s="4">
        <v>2</v>
      </c>
      <c r="L22" s="14">
        <v>0.17699999999999999</v>
      </c>
      <c r="M22" s="4">
        <v>52</v>
      </c>
      <c r="N22" s="14">
        <v>4.6130000000000004</v>
      </c>
      <c r="O22" s="4">
        <v>1</v>
      </c>
      <c r="P22" s="14">
        <v>8.8999999999999996E-2</v>
      </c>
      <c r="Q22" s="4" t="s">
        <v>73</v>
      </c>
      <c r="R22" s="4" t="s">
        <v>73</v>
      </c>
      <c r="S22" s="4" t="s">
        <v>73</v>
      </c>
      <c r="T22" s="4" t="s">
        <v>73</v>
      </c>
      <c r="U22" s="4" t="s">
        <v>73</v>
      </c>
      <c r="V22" s="4" t="s">
        <v>73</v>
      </c>
      <c r="W22" s="4" t="s">
        <v>73</v>
      </c>
      <c r="X22" s="4" t="s">
        <v>73</v>
      </c>
      <c r="Y22" s="4" t="s">
        <v>73</v>
      </c>
      <c r="Z22" s="4" t="s">
        <v>73</v>
      </c>
      <c r="AA22" s="4" t="s">
        <v>73</v>
      </c>
      <c r="AB22" s="4" t="s">
        <v>73</v>
      </c>
      <c r="AC22" s="4" t="s">
        <v>73</v>
      </c>
      <c r="AD22" s="4" t="s">
        <v>73</v>
      </c>
      <c r="AE22" s="4">
        <v>3</v>
      </c>
      <c r="AF22" s="4">
        <v>0.26600000000000001</v>
      </c>
      <c r="AG22" s="4">
        <v>1</v>
      </c>
      <c r="AH22" s="4">
        <v>8.8999999999999996E-2</v>
      </c>
      <c r="AI22" s="4">
        <v>1</v>
      </c>
      <c r="AJ22" s="4">
        <v>8.8999999999999996E-2</v>
      </c>
      <c r="AK22" s="4" t="s">
        <v>73</v>
      </c>
      <c r="AL22" s="4" t="s">
        <v>73</v>
      </c>
      <c r="AM22" s="4" t="s">
        <v>73</v>
      </c>
      <c r="AN22" s="4" t="s">
        <v>73</v>
      </c>
      <c r="AO22" s="4" t="s">
        <v>73</v>
      </c>
      <c r="AP22" s="4" t="s">
        <v>73</v>
      </c>
      <c r="AQ22" s="4" t="s">
        <v>73</v>
      </c>
      <c r="AR22" s="4" t="s">
        <v>73</v>
      </c>
      <c r="AS22" s="4" t="s">
        <v>73</v>
      </c>
      <c r="AT22" s="4" t="s">
        <v>73</v>
      </c>
      <c r="AU22" s="4" t="s">
        <v>73</v>
      </c>
      <c r="AV22" s="4" t="s">
        <v>73</v>
      </c>
      <c r="AW22" s="4" t="s">
        <v>73</v>
      </c>
      <c r="AX22" s="4" t="s">
        <v>73</v>
      </c>
      <c r="AY22" s="4" t="s">
        <v>73</v>
      </c>
      <c r="AZ22" s="4" t="s">
        <v>73</v>
      </c>
      <c r="BA22" s="4" t="s">
        <v>73</v>
      </c>
      <c r="BB22" s="4" t="s">
        <v>73</v>
      </c>
      <c r="BC22" s="4">
        <v>16</v>
      </c>
      <c r="BD22" s="14">
        <v>1.42</v>
      </c>
      <c r="BE22" s="4" t="s">
        <v>73</v>
      </c>
      <c r="BF22" s="4" t="s">
        <v>73</v>
      </c>
      <c r="BG22" s="4" t="s">
        <v>73</v>
      </c>
      <c r="BH22" s="4" t="s">
        <v>73</v>
      </c>
      <c r="BI22" s="4" t="s">
        <v>73</v>
      </c>
      <c r="BJ22" s="4" t="s">
        <v>73</v>
      </c>
      <c r="BK22" s="4" t="s">
        <v>73</v>
      </c>
      <c r="BL22" s="4" t="s">
        <v>73</v>
      </c>
      <c r="BM22" s="4" t="s">
        <v>73</v>
      </c>
      <c r="BN22" s="4" t="s">
        <v>73</v>
      </c>
      <c r="BO22" s="4" t="s">
        <v>73</v>
      </c>
      <c r="BP22" s="4" t="s">
        <v>73</v>
      </c>
      <c r="BQ22" s="4" t="s">
        <v>73</v>
      </c>
      <c r="BR22" s="4" t="s">
        <v>73</v>
      </c>
      <c r="BS22" s="4" t="s">
        <v>73</v>
      </c>
      <c r="BT22" s="4" t="s">
        <v>73</v>
      </c>
      <c r="BU22" s="4" t="s">
        <v>73</v>
      </c>
      <c r="BV22" s="4" t="s">
        <v>73</v>
      </c>
      <c r="BW22" s="4" t="s">
        <v>73</v>
      </c>
      <c r="BX22" s="4" t="s">
        <v>73</v>
      </c>
      <c r="BY22" s="4" t="s">
        <v>73</v>
      </c>
      <c r="BZ22" s="4" t="s">
        <v>73</v>
      </c>
      <c r="CA22" s="4" t="s">
        <v>73</v>
      </c>
      <c r="CB22" s="4" t="s">
        <v>73</v>
      </c>
      <c r="CC22" s="4" t="s">
        <v>73</v>
      </c>
      <c r="CD22" s="4" t="s">
        <v>73</v>
      </c>
      <c r="CE22" s="4">
        <v>3</v>
      </c>
      <c r="CF22" s="4">
        <v>0.26600000000000001</v>
      </c>
      <c r="CG22" s="4">
        <v>2</v>
      </c>
      <c r="CH22" s="4">
        <v>0.17699999999999999</v>
      </c>
      <c r="CI22" s="4">
        <v>2</v>
      </c>
      <c r="CJ22" s="4">
        <v>0.17699999999999999</v>
      </c>
      <c r="CK22" s="4">
        <v>1</v>
      </c>
      <c r="CL22" s="4">
        <v>8.8999999999999996E-2</v>
      </c>
      <c r="CM22" s="4">
        <v>2</v>
      </c>
      <c r="CN22" s="4">
        <v>0.17699999999999999</v>
      </c>
      <c r="CO22" s="4">
        <v>1</v>
      </c>
      <c r="CP22" s="4">
        <v>8.8999999999999996E-2</v>
      </c>
    </row>
    <row r="23" spans="1:94" x14ac:dyDescent="0.25">
      <c r="A23" s="4" t="s">
        <v>88</v>
      </c>
      <c r="B23" s="4" t="s">
        <v>23</v>
      </c>
      <c r="C23" s="4" t="s">
        <v>73</v>
      </c>
      <c r="D23" s="4" t="s">
        <v>73</v>
      </c>
      <c r="E23" s="4">
        <v>1</v>
      </c>
      <c r="F23" s="4">
        <v>0.21299999999999999</v>
      </c>
      <c r="G23" s="4" t="s">
        <v>73</v>
      </c>
      <c r="H23" s="4" t="s">
        <v>73</v>
      </c>
      <c r="I23" s="4" t="s">
        <v>73</v>
      </c>
      <c r="J23" s="14" t="s">
        <v>73</v>
      </c>
      <c r="K23" s="4" t="s">
        <v>73</v>
      </c>
      <c r="L23" s="14" t="s">
        <v>73</v>
      </c>
      <c r="M23" s="4">
        <v>17</v>
      </c>
      <c r="N23" s="14">
        <v>3.617</v>
      </c>
      <c r="O23" s="4">
        <v>1</v>
      </c>
      <c r="P23" s="14">
        <v>0.21299999999999999</v>
      </c>
      <c r="Q23" s="4" t="s">
        <v>73</v>
      </c>
      <c r="R23" s="4" t="s">
        <v>73</v>
      </c>
      <c r="S23" s="4" t="s">
        <v>73</v>
      </c>
      <c r="T23" s="4" t="s">
        <v>73</v>
      </c>
      <c r="U23" s="4" t="s">
        <v>73</v>
      </c>
      <c r="V23" s="4" t="s">
        <v>73</v>
      </c>
      <c r="W23" s="4" t="s">
        <v>73</v>
      </c>
      <c r="X23" s="4" t="s">
        <v>73</v>
      </c>
      <c r="Y23" s="4" t="s">
        <v>73</v>
      </c>
      <c r="Z23" s="4" t="s">
        <v>73</v>
      </c>
      <c r="AA23" s="4" t="s">
        <v>73</v>
      </c>
      <c r="AB23" s="4" t="s">
        <v>73</v>
      </c>
      <c r="AC23" s="4" t="s">
        <v>73</v>
      </c>
      <c r="AD23" s="4" t="s">
        <v>73</v>
      </c>
      <c r="AE23" s="4" t="s">
        <v>73</v>
      </c>
      <c r="AF23" s="4" t="s">
        <v>73</v>
      </c>
      <c r="AG23" s="4">
        <v>1</v>
      </c>
      <c r="AH23" s="4">
        <v>0.21299999999999999</v>
      </c>
      <c r="AI23" s="4" t="s">
        <v>73</v>
      </c>
      <c r="AJ23" s="4" t="s">
        <v>73</v>
      </c>
      <c r="AK23" s="4" t="s">
        <v>73</v>
      </c>
      <c r="AL23" s="4" t="s">
        <v>73</v>
      </c>
      <c r="AM23" s="4" t="s">
        <v>73</v>
      </c>
      <c r="AN23" s="4" t="s">
        <v>73</v>
      </c>
      <c r="AO23" s="4" t="s">
        <v>73</v>
      </c>
      <c r="AP23" s="4" t="s">
        <v>73</v>
      </c>
      <c r="AQ23" s="4" t="s">
        <v>73</v>
      </c>
      <c r="AR23" s="4" t="s">
        <v>73</v>
      </c>
      <c r="AS23" s="4" t="s">
        <v>73</v>
      </c>
      <c r="AT23" s="4" t="s">
        <v>73</v>
      </c>
      <c r="AU23" s="4" t="s">
        <v>73</v>
      </c>
      <c r="AV23" s="4" t="s">
        <v>73</v>
      </c>
      <c r="AW23" s="4" t="s">
        <v>73</v>
      </c>
      <c r="AX23" s="4" t="s">
        <v>73</v>
      </c>
      <c r="AY23" s="4" t="s">
        <v>73</v>
      </c>
      <c r="AZ23" s="4" t="s">
        <v>73</v>
      </c>
      <c r="BA23" s="4" t="s">
        <v>73</v>
      </c>
      <c r="BB23" s="4" t="s">
        <v>73</v>
      </c>
      <c r="BC23" s="4">
        <v>6</v>
      </c>
      <c r="BD23" s="4">
        <v>1.2769999999999999</v>
      </c>
      <c r="BE23" s="4" t="s">
        <v>73</v>
      </c>
      <c r="BF23" s="4" t="s">
        <v>73</v>
      </c>
      <c r="BG23" s="4" t="s">
        <v>73</v>
      </c>
      <c r="BH23" s="4" t="s">
        <v>73</v>
      </c>
      <c r="BI23" s="4" t="s">
        <v>73</v>
      </c>
      <c r="BJ23" s="4" t="s">
        <v>73</v>
      </c>
      <c r="BK23" s="4" t="s">
        <v>73</v>
      </c>
      <c r="BL23" s="4" t="s">
        <v>73</v>
      </c>
      <c r="BM23" s="4" t="s">
        <v>73</v>
      </c>
      <c r="BN23" s="4" t="s">
        <v>73</v>
      </c>
      <c r="BO23" s="4" t="s">
        <v>73</v>
      </c>
      <c r="BP23" s="4" t="s">
        <v>73</v>
      </c>
      <c r="BQ23" s="4" t="s">
        <v>73</v>
      </c>
      <c r="BR23" s="4" t="s">
        <v>73</v>
      </c>
      <c r="BS23" s="4" t="s">
        <v>73</v>
      </c>
      <c r="BT23" s="4" t="s">
        <v>73</v>
      </c>
      <c r="BU23" s="4" t="s">
        <v>73</v>
      </c>
      <c r="BV23" s="4" t="s">
        <v>73</v>
      </c>
      <c r="BW23" s="4" t="s">
        <v>73</v>
      </c>
      <c r="BX23" s="4" t="s">
        <v>73</v>
      </c>
      <c r="BY23" s="4" t="s">
        <v>73</v>
      </c>
      <c r="BZ23" s="4" t="s">
        <v>73</v>
      </c>
      <c r="CA23" s="4">
        <v>1</v>
      </c>
      <c r="CB23" s="4">
        <v>0.21299999999999999</v>
      </c>
      <c r="CC23" s="4" t="s">
        <v>73</v>
      </c>
      <c r="CD23" s="4" t="s">
        <v>73</v>
      </c>
      <c r="CE23" s="4">
        <v>4</v>
      </c>
      <c r="CF23" s="4">
        <v>0.85099999999999998</v>
      </c>
      <c r="CG23" s="4">
        <v>1</v>
      </c>
      <c r="CH23" s="4">
        <v>0.21299999999999999</v>
      </c>
      <c r="CI23" s="4" t="s">
        <v>73</v>
      </c>
      <c r="CJ23" s="4" t="s">
        <v>73</v>
      </c>
      <c r="CK23" s="4" t="s">
        <v>73</v>
      </c>
      <c r="CL23" s="4" t="s">
        <v>73</v>
      </c>
      <c r="CM23" s="4" t="s">
        <v>73</v>
      </c>
      <c r="CN23" s="4" t="s">
        <v>73</v>
      </c>
      <c r="CO23" s="4" t="s">
        <v>73</v>
      </c>
      <c r="CP23" s="4" t="s">
        <v>73</v>
      </c>
    </row>
    <row r="24" spans="1:94" x14ac:dyDescent="0.25">
      <c r="A24" s="4" t="s">
        <v>89</v>
      </c>
      <c r="B24" s="4" t="s">
        <v>24</v>
      </c>
      <c r="C24" s="4" t="s">
        <v>73</v>
      </c>
      <c r="D24" s="4" t="s">
        <v>73</v>
      </c>
      <c r="E24" s="4" t="s">
        <v>73</v>
      </c>
      <c r="F24" s="4" t="s">
        <v>73</v>
      </c>
      <c r="G24" s="4" t="s">
        <v>73</v>
      </c>
      <c r="H24" s="4" t="s">
        <v>73</v>
      </c>
      <c r="I24" s="4" t="s">
        <v>73</v>
      </c>
      <c r="J24" s="14" t="s">
        <v>73</v>
      </c>
      <c r="K24" s="4">
        <v>2</v>
      </c>
      <c r="L24" s="14">
        <v>0.39200000000000002</v>
      </c>
      <c r="M24" s="4">
        <v>10</v>
      </c>
      <c r="N24" s="14">
        <v>1.962</v>
      </c>
      <c r="O24" s="4">
        <v>1</v>
      </c>
      <c r="P24" s="14">
        <v>0.19600000000000001</v>
      </c>
      <c r="Q24" s="4" t="s">
        <v>73</v>
      </c>
      <c r="R24" s="4" t="s">
        <v>73</v>
      </c>
      <c r="S24" s="4" t="s">
        <v>73</v>
      </c>
      <c r="T24" s="4" t="s">
        <v>73</v>
      </c>
      <c r="U24" s="4" t="s">
        <v>73</v>
      </c>
      <c r="V24" s="4" t="s">
        <v>73</v>
      </c>
      <c r="W24" s="4" t="s">
        <v>73</v>
      </c>
      <c r="X24" s="4" t="s">
        <v>73</v>
      </c>
      <c r="Y24" s="4" t="s">
        <v>73</v>
      </c>
      <c r="Z24" s="4" t="s">
        <v>73</v>
      </c>
      <c r="AA24" s="4" t="s">
        <v>73</v>
      </c>
      <c r="AB24" s="4" t="s">
        <v>73</v>
      </c>
      <c r="AC24" s="4" t="s">
        <v>73</v>
      </c>
      <c r="AD24" s="4" t="s">
        <v>73</v>
      </c>
      <c r="AE24" s="4">
        <v>1</v>
      </c>
      <c r="AF24" s="4">
        <v>0.19600000000000001</v>
      </c>
      <c r="AG24" s="4" t="s">
        <v>73</v>
      </c>
      <c r="AH24" s="4" t="s">
        <v>73</v>
      </c>
      <c r="AI24" s="4">
        <v>1</v>
      </c>
      <c r="AJ24" s="4">
        <v>0.19600000000000001</v>
      </c>
      <c r="AK24" s="4" t="s">
        <v>73</v>
      </c>
      <c r="AL24" s="4" t="s">
        <v>73</v>
      </c>
      <c r="AM24" s="4" t="s">
        <v>73</v>
      </c>
      <c r="AN24" s="4" t="s">
        <v>73</v>
      </c>
      <c r="AO24" s="4">
        <v>1</v>
      </c>
      <c r="AP24" s="4">
        <v>0.19600000000000001</v>
      </c>
      <c r="AQ24" s="4" t="s">
        <v>73</v>
      </c>
      <c r="AR24" s="4" t="s">
        <v>73</v>
      </c>
      <c r="AS24" s="4" t="s">
        <v>73</v>
      </c>
      <c r="AT24" s="4" t="s">
        <v>73</v>
      </c>
      <c r="AU24" s="4" t="s">
        <v>73</v>
      </c>
      <c r="AV24" s="4" t="s">
        <v>73</v>
      </c>
      <c r="AW24" s="4" t="s">
        <v>73</v>
      </c>
      <c r="AX24" s="4" t="s">
        <v>73</v>
      </c>
      <c r="AY24" s="4" t="s">
        <v>73</v>
      </c>
      <c r="AZ24" s="4" t="s">
        <v>73</v>
      </c>
      <c r="BA24" s="4" t="s">
        <v>73</v>
      </c>
      <c r="BB24" s="4" t="s">
        <v>73</v>
      </c>
      <c r="BC24" s="4">
        <v>3</v>
      </c>
      <c r="BD24" s="4">
        <v>0.58899999999999997</v>
      </c>
      <c r="BE24" s="4" t="s">
        <v>73</v>
      </c>
      <c r="BF24" s="4" t="s">
        <v>73</v>
      </c>
      <c r="BG24" s="4" t="s">
        <v>73</v>
      </c>
      <c r="BH24" s="4" t="s">
        <v>73</v>
      </c>
      <c r="BI24" s="4" t="s">
        <v>73</v>
      </c>
      <c r="BJ24" s="4" t="s">
        <v>73</v>
      </c>
      <c r="BK24" s="4" t="s">
        <v>73</v>
      </c>
      <c r="BL24" s="4" t="s">
        <v>73</v>
      </c>
      <c r="BM24" s="4" t="s">
        <v>73</v>
      </c>
      <c r="BN24" s="4" t="s">
        <v>73</v>
      </c>
      <c r="BO24" s="4" t="s">
        <v>73</v>
      </c>
      <c r="BP24" s="4" t="s">
        <v>73</v>
      </c>
      <c r="BQ24" s="4" t="s">
        <v>73</v>
      </c>
      <c r="BR24" s="4" t="s">
        <v>73</v>
      </c>
      <c r="BS24" s="4" t="s">
        <v>73</v>
      </c>
      <c r="BT24" s="4" t="s">
        <v>73</v>
      </c>
      <c r="BU24" s="4" t="s">
        <v>73</v>
      </c>
      <c r="BV24" s="4" t="s">
        <v>73</v>
      </c>
      <c r="BW24" s="4" t="s">
        <v>73</v>
      </c>
      <c r="BX24" s="4" t="s">
        <v>73</v>
      </c>
      <c r="BY24" s="4" t="s">
        <v>73</v>
      </c>
      <c r="BZ24" s="4" t="s">
        <v>73</v>
      </c>
      <c r="CA24" s="4" t="s">
        <v>73</v>
      </c>
      <c r="CB24" s="4" t="s">
        <v>73</v>
      </c>
      <c r="CC24" s="4" t="s">
        <v>73</v>
      </c>
      <c r="CD24" s="4" t="s">
        <v>73</v>
      </c>
      <c r="CE24" s="4">
        <v>7</v>
      </c>
      <c r="CF24" s="4">
        <v>1.373</v>
      </c>
      <c r="CG24" s="4" t="s">
        <v>73</v>
      </c>
      <c r="CH24" s="4" t="s">
        <v>73</v>
      </c>
      <c r="CI24" s="4">
        <v>2</v>
      </c>
      <c r="CJ24" s="4">
        <v>0.39200000000000002</v>
      </c>
      <c r="CK24" s="4" t="s">
        <v>73</v>
      </c>
      <c r="CL24" s="4" t="s">
        <v>73</v>
      </c>
      <c r="CM24" s="4">
        <v>2</v>
      </c>
      <c r="CN24" s="4">
        <v>0.39200000000000002</v>
      </c>
      <c r="CO24" s="4" t="s">
        <v>73</v>
      </c>
      <c r="CP24" s="4" t="s">
        <v>73</v>
      </c>
    </row>
    <row r="25" spans="1:94" x14ac:dyDescent="0.25">
      <c r="A25" s="4" t="s">
        <v>90</v>
      </c>
      <c r="B25" s="10" t="s">
        <v>25</v>
      </c>
      <c r="C25" s="4" t="s">
        <v>73</v>
      </c>
      <c r="D25" s="4" t="s">
        <v>73</v>
      </c>
      <c r="E25" s="4" t="s">
        <v>73</v>
      </c>
      <c r="F25" s="4" t="s">
        <v>73</v>
      </c>
      <c r="G25" s="4" t="s">
        <v>73</v>
      </c>
      <c r="H25" s="4" t="s">
        <v>73</v>
      </c>
      <c r="I25" s="4">
        <v>1</v>
      </c>
      <c r="J25" s="14">
        <v>8.1000000000000003E-2</v>
      </c>
      <c r="K25" s="4">
        <v>1</v>
      </c>
      <c r="L25" s="14">
        <v>8.1000000000000003E-2</v>
      </c>
      <c r="M25" s="4">
        <v>24</v>
      </c>
      <c r="N25" s="14">
        <v>1.9470000000000001</v>
      </c>
      <c r="O25" s="4" t="s">
        <v>73</v>
      </c>
      <c r="P25" s="14" t="s">
        <v>73</v>
      </c>
      <c r="Q25" s="4" t="s">
        <v>73</v>
      </c>
      <c r="R25" s="4" t="s">
        <v>73</v>
      </c>
      <c r="S25" s="4" t="s">
        <v>73</v>
      </c>
      <c r="T25" s="4" t="s">
        <v>73</v>
      </c>
      <c r="U25" s="4" t="s">
        <v>73</v>
      </c>
      <c r="V25" s="4" t="s">
        <v>73</v>
      </c>
      <c r="W25" s="4" t="s">
        <v>73</v>
      </c>
      <c r="X25" s="4" t="s">
        <v>73</v>
      </c>
      <c r="Y25" s="4" t="s">
        <v>73</v>
      </c>
      <c r="Z25" s="4" t="s">
        <v>73</v>
      </c>
      <c r="AA25" s="4" t="s">
        <v>73</v>
      </c>
      <c r="AB25" s="4" t="s">
        <v>73</v>
      </c>
      <c r="AC25" s="4">
        <v>1</v>
      </c>
      <c r="AD25" s="4">
        <v>8.1000000000000003E-2</v>
      </c>
      <c r="AE25" s="4">
        <v>5</v>
      </c>
      <c r="AF25" s="4">
        <v>0.40600000000000003</v>
      </c>
      <c r="AG25" s="4">
        <v>2</v>
      </c>
      <c r="AH25" s="4">
        <v>0.16200000000000001</v>
      </c>
      <c r="AI25" s="4">
        <v>2</v>
      </c>
      <c r="AJ25" s="4">
        <v>0.16200000000000001</v>
      </c>
      <c r="AK25" s="4" t="s">
        <v>73</v>
      </c>
      <c r="AL25" s="4" t="s">
        <v>73</v>
      </c>
      <c r="AM25" s="4" t="s">
        <v>73</v>
      </c>
      <c r="AN25" s="4" t="s">
        <v>73</v>
      </c>
      <c r="AO25" s="4" t="s">
        <v>73</v>
      </c>
      <c r="AP25" s="4" t="s">
        <v>73</v>
      </c>
      <c r="AQ25" s="4" t="s">
        <v>73</v>
      </c>
      <c r="AR25" s="4" t="s">
        <v>73</v>
      </c>
      <c r="AS25" s="4">
        <v>1</v>
      </c>
      <c r="AT25" s="4">
        <v>8.1000000000000003E-2</v>
      </c>
      <c r="AU25" s="4" t="s">
        <v>73</v>
      </c>
      <c r="AV25" s="4" t="s">
        <v>73</v>
      </c>
      <c r="AW25" s="4" t="s">
        <v>73</v>
      </c>
      <c r="AX25" s="4" t="s">
        <v>73</v>
      </c>
      <c r="AY25" s="4" t="s">
        <v>73</v>
      </c>
      <c r="AZ25" s="4" t="s">
        <v>73</v>
      </c>
      <c r="BA25" s="4" t="s">
        <v>73</v>
      </c>
      <c r="BB25" s="4" t="s">
        <v>73</v>
      </c>
      <c r="BC25" s="4">
        <v>13</v>
      </c>
      <c r="BD25" s="4">
        <v>1.0549999999999999</v>
      </c>
      <c r="BE25" s="4" t="s">
        <v>73</v>
      </c>
      <c r="BF25" s="4" t="s">
        <v>73</v>
      </c>
      <c r="BG25" s="4" t="s">
        <v>73</v>
      </c>
      <c r="BH25" s="4" t="s">
        <v>73</v>
      </c>
      <c r="BI25" s="4" t="s">
        <v>73</v>
      </c>
      <c r="BJ25" s="4" t="s">
        <v>73</v>
      </c>
      <c r="BK25" s="4" t="s">
        <v>73</v>
      </c>
      <c r="BL25" s="4" t="s">
        <v>73</v>
      </c>
      <c r="BM25" s="4" t="s">
        <v>73</v>
      </c>
      <c r="BN25" s="4" t="s">
        <v>73</v>
      </c>
      <c r="BO25" s="4">
        <v>2</v>
      </c>
      <c r="BP25" s="4">
        <v>0.16200000000000001</v>
      </c>
      <c r="BQ25" s="4" t="s">
        <v>73</v>
      </c>
      <c r="BR25" s="4" t="s">
        <v>73</v>
      </c>
      <c r="BS25" s="4" t="s">
        <v>73</v>
      </c>
      <c r="BT25" s="4" t="s">
        <v>73</v>
      </c>
      <c r="BU25" s="4" t="s">
        <v>73</v>
      </c>
      <c r="BV25" s="4" t="s">
        <v>73</v>
      </c>
      <c r="BW25" s="4" t="s">
        <v>73</v>
      </c>
      <c r="BX25" s="4" t="s">
        <v>73</v>
      </c>
      <c r="BY25" s="4" t="s">
        <v>73</v>
      </c>
      <c r="BZ25" s="4" t="s">
        <v>73</v>
      </c>
      <c r="CA25" s="4" t="s">
        <v>73</v>
      </c>
      <c r="CB25" s="4" t="s">
        <v>73</v>
      </c>
      <c r="CC25" s="4" t="s">
        <v>73</v>
      </c>
      <c r="CD25" s="4" t="s">
        <v>73</v>
      </c>
      <c r="CE25" s="4">
        <v>4</v>
      </c>
      <c r="CF25" s="4">
        <v>0.32500000000000001</v>
      </c>
      <c r="CG25" s="4">
        <v>1</v>
      </c>
      <c r="CH25" s="4">
        <v>8.1000000000000003E-2</v>
      </c>
      <c r="CI25" s="4">
        <v>8</v>
      </c>
      <c r="CJ25" s="4">
        <v>0.64900000000000002</v>
      </c>
      <c r="CK25" s="4" t="s">
        <v>73</v>
      </c>
      <c r="CL25" s="4" t="s">
        <v>73</v>
      </c>
      <c r="CM25" s="4">
        <v>8</v>
      </c>
      <c r="CN25" s="4">
        <v>0.64900000000000002</v>
      </c>
      <c r="CO25" s="4" t="s">
        <v>73</v>
      </c>
      <c r="CP25" s="4" t="s">
        <v>73</v>
      </c>
    </row>
    <row r="26" spans="1:94" x14ac:dyDescent="0.25">
      <c r="A26" s="4" t="s">
        <v>91</v>
      </c>
      <c r="B26" s="4" t="s">
        <v>26</v>
      </c>
      <c r="C26" s="4" t="s">
        <v>73</v>
      </c>
      <c r="D26" s="4" t="s">
        <v>73</v>
      </c>
      <c r="E26" s="4" t="s">
        <v>73</v>
      </c>
      <c r="F26" s="4" t="s">
        <v>73</v>
      </c>
      <c r="G26" s="4" t="s">
        <v>73</v>
      </c>
      <c r="H26" s="4" t="s">
        <v>73</v>
      </c>
      <c r="I26" s="4">
        <v>1</v>
      </c>
      <c r="J26" s="14">
        <v>0.20100000000000001</v>
      </c>
      <c r="K26" s="4" t="s">
        <v>73</v>
      </c>
      <c r="L26" s="14" t="s">
        <v>73</v>
      </c>
      <c r="M26" s="4">
        <v>19</v>
      </c>
      <c r="N26" s="14">
        <v>3.827</v>
      </c>
      <c r="O26" s="4">
        <v>2</v>
      </c>
      <c r="P26" s="14">
        <v>0.40300000000000002</v>
      </c>
      <c r="Q26" s="4" t="s">
        <v>73</v>
      </c>
      <c r="R26" s="4" t="s">
        <v>73</v>
      </c>
      <c r="S26" s="4" t="s">
        <v>73</v>
      </c>
      <c r="T26" s="4" t="s">
        <v>73</v>
      </c>
      <c r="U26" s="4" t="s">
        <v>73</v>
      </c>
      <c r="V26" s="4" t="s">
        <v>73</v>
      </c>
      <c r="W26" s="4" t="s">
        <v>73</v>
      </c>
      <c r="X26" s="4" t="s">
        <v>73</v>
      </c>
      <c r="Y26" s="4" t="s">
        <v>73</v>
      </c>
      <c r="Z26" s="4" t="s">
        <v>73</v>
      </c>
      <c r="AA26" s="4" t="s">
        <v>73</v>
      </c>
      <c r="AB26" s="4" t="s">
        <v>73</v>
      </c>
      <c r="AC26" s="4" t="s">
        <v>73</v>
      </c>
      <c r="AD26" s="4" t="s">
        <v>73</v>
      </c>
      <c r="AE26" s="4" t="s">
        <v>73</v>
      </c>
      <c r="AF26" s="4" t="s">
        <v>73</v>
      </c>
      <c r="AG26" s="4" t="s">
        <v>73</v>
      </c>
      <c r="AH26" s="4" t="s">
        <v>73</v>
      </c>
      <c r="AI26" s="4" t="s">
        <v>73</v>
      </c>
      <c r="AJ26" s="4" t="s">
        <v>73</v>
      </c>
      <c r="AK26" s="4" t="s">
        <v>73</v>
      </c>
      <c r="AL26" s="4" t="s">
        <v>73</v>
      </c>
      <c r="AM26" s="4">
        <v>1</v>
      </c>
      <c r="AN26" s="4">
        <v>0.20100000000000001</v>
      </c>
      <c r="AO26" s="4">
        <v>1</v>
      </c>
      <c r="AP26" s="4">
        <v>0.20100000000000001</v>
      </c>
      <c r="AQ26" s="4" t="s">
        <v>73</v>
      </c>
      <c r="AR26" s="4" t="s">
        <v>73</v>
      </c>
      <c r="AS26" s="4" t="s">
        <v>73</v>
      </c>
      <c r="AT26" s="4" t="s">
        <v>73</v>
      </c>
      <c r="AU26" s="4" t="s">
        <v>73</v>
      </c>
      <c r="AV26" s="4" t="s">
        <v>73</v>
      </c>
      <c r="AW26" s="4" t="s">
        <v>73</v>
      </c>
      <c r="AX26" s="4" t="s">
        <v>73</v>
      </c>
      <c r="AY26" s="4" t="s">
        <v>73</v>
      </c>
      <c r="AZ26" s="4" t="s">
        <v>73</v>
      </c>
      <c r="BA26" s="4" t="s">
        <v>73</v>
      </c>
      <c r="BB26" s="4" t="s">
        <v>73</v>
      </c>
      <c r="BC26" s="4">
        <v>3</v>
      </c>
      <c r="BD26" s="4">
        <v>0.60399999999999998</v>
      </c>
      <c r="BE26" s="4" t="s">
        <v>73</v>
      </c>
      <c r="BF26" s="4" t="s">
        <v>73</v>
      </c>
      <c r="BG26" s="4" t="s">
        <v>73</v>
      </c>
      <c r="BH26" s="4" t="s">
        <v>73</v>
      </c>
      <c r="BI26" s="4" t="s">
        <v>73</v>
      </c>
      <c r="BJ26" s="4" t="s">
        <v>73</v>
      </c>
      <c r="BK26" s="4" t="s">
        <v>73</v>
      </c>
      <c r="BL26" s="4" t="s">
        <v>73</v>
      </c>
      <c r="BM26" s="4" t="s">
        <v>73</v>
      </c>
      <c r="BN26" s="4" t="s">
        <v>73</v>
      </c>
      <c r="BO26" s="4" t="s">
        <v>73</v>
      </c>
      <c r="BP26" s="4" t="s">
        <v>73</v>
      </c>
      <c r="BQ26" s="4" t="s">
        <v>73</v>
      </c>
      <c r="BR26" s="4" t="s">
        <v>73</v>
      </c>
      <c r="BS26" s="4">
        <v>1</v>
      </c>
      <c r="BT26" s="4">
        <v>0.20100000000000001</v>
      </c>
      <c r="BU26" s="4" t="s">
        <v>73</v>
      </c>
      <c r="BV26" s="4" t="s">
        <v>73</v>
      </c>
      <c r="BW26" s="4" t="s">
        <v>73</v>
      </c>
      <c r="BX26" s="4" t="s">
        <v>73</v>
      </c>
      <c r="BY26" s="4" t="s">
        <v>73</v>
      </c>
      <c r="BZ26" s="4" t="s">
        <v>73</v>
      </c>
      <c r="CA26" s="4" t="s">
        <v>73</v>
      </c>
      <c r="CB26" s="4" t="s">
        <v>73</v>
      </c>
      <c r="CC26" s="4" t="s">
        <v>73</v>
      </c>
      <c r="CD26" s="4" t="s">
        <v>73</v>
      </c>
      <c r="CE26" s="4">
        <v>3</v>
      </c>
      <c r="CF26" s="4">
        <v>0.60399999999999998</v>
      </c>
      <c r="CG26" s="4">
        <v>1</v>
      </c>
      <c r="CH26" s="4">
        <v>0.20100000000000001</v>
      </c>
      <c r="CI26" s="4">
        <v>5</v>
      </c>
      <c r="CJ26" s="4">
        <v>1.0069999999999999</v>
      </c>
      <c r="CK26" s="4" t="s">
        <v>73</v>
      </c>
      <c r="CL26" s="4" t="s">
        <v>73</v>
      </c>
      <c r="CM26" s="4">
        <v>5</v>
      </c>
      <c r="CN26" s="4">
        <v>1.0069999999999999</v>
      </c>
      <c r="CO26" s="4" t="s">
        <v>73</v>
      </c>
      <c r="CP26" s="4" t="s">
        <v>73</v>
      </c>
    </row>
    <row r="27" spans="1:94" x14ac:dyDescent="0.25">
      <c r="A27" s="4" t="s">
        <v>92</v>
      </c>
      <c r="B27" s="4" t="s">
        <v>27</v>
      </c>
      <c r="C27" s="4" t="s">
        <v>73</v>
      </c>
      <c r="D27" s="4" t="s">
        <v>73</v>
      </c>
      <c r="E27" s="4" t="s">
        <v>73</v>
      </c>
      <c r="F27" s="4" t="s">
        <v>73</v>
      </c>
      <c r="G27" s="4" t="s">
        <v>73</v>
      </c>
      <c r="H27" s="4" t="s">
        <v>73</v>
      </c>
      <c r="I27" s="4" t="s">
        <v>73</v>
      </c>
      <c r="J27" s="14" t="s">
        <v>73</v>
      </c>
      <c r="K27" s="4" t="s">
        <v>73</v>
      </c>
      <c r="L27" s="14" t="s">
        <v>73</v>
      </c>
      <c r="M27" s="4">
        <v>18</v>
      </c>
      <c r="N27" s="14">
        <v>3.4809999999999999</v>
      </c>
      <c r="O27" s="4">
        <v>1</v>
      </c>
      <c r="P27" s="14">
        <v>0.193</v>
      </c>
      <c r="Q27" s="4" t="s">
        <v>73</v>
      </c>
      <c r="R27" s="4" t="s">
        <v>73</v>
      </c>
      <c r="S27" s="4" t="s">
        <v>73</v>
      </c>
      <c r="T27" s="4" t="s">
        <v>73</v>
      </c>
      <c r="U27" s="4" t="s">
        <v>73</v>
      </c>
      <c r="V27" s="4" t="s">
        <v>73</v>
      </c>
      <c r="W27" s="4" t="s">
        <v>73</v>
      </c>
      <c r="X27" s="4" t="s">
        <v>73</v>
      </c>
      <c r="Y27" s="4" t="s">
        <v>73</v>
      </c>
      <c r="Z27" s="4" t="s">
        <v>73</v>
      </c>
      <c r="AA27" s="4" t="s">
        <v>73</v>
      </c>
      <c r="AB27" s="4" t="s">
        <v>73</v>
      </c>
      <c r="AC27" s="4">
        <v>1</v>
      </c>
      <c r="AD27" s="4">
        <v>0.193</v>
      </c>
      <c r="AE27" s="4" t="s">
        <v>73</v>
      </c>
      <c r="AF27" s="4" t="s">
        <v>73</v>
      </c>
      <c r="AG27" s="4" t="s">
        <v>73</v>
      </c>
      <c r="AH27" s="4" t="s">
        <v>73</v>
      </c>
      <c r="AI27" s="4" t="s">
        <v>73</v>
      </c>
      <c r="AJ27" s="4" t="s">
        <v>73</v>
      </c>
      <c r="AK27" s="4" t="s">
        <v>73</v>
      </c>
      <c r="AL27" s="4" t="s">
        <v>73</v>
      </c>
      <c r="AM27" s="4" t="s">
        <v>73</v>
      </c>
      <c r="AN27" s="4" t="s">
        <v>73</v>
      </c>
      <c r="AO27" s="4" t="s">
        <v>73</v>
      </c>
      <c r="AP27" s="4" t="s">
        <v>73</v>
      </c>
      <c r="AQ27" s="4" t="s">
        <v>73</v>
      </c>
      <c r="AR27" s="4" t="s">
        <v>73</v>
      </c>
      <c r="AS27" s="4" t="s">
        <v>73</v>
      </c>
      <c r="AT27" s="4" t="s">
        <v>73</v>
      </c>
      <c r="AU27" s="4" t="s">
        <v>73</v>
      </c>
      <c r="AV27" s="4" t="s">
        <v>73</v>
      </c>
      <c r="AW27" s="4" t="s">
        <v>73</v>
      </c>
      <c r="AX27" s="4" t="s">
        <v>73</v>
      </c>
      <c r="AY27" s="4" t="s">
        <v>73</v>
      </c>
      <c r="AZ27" s="4" t="s">
        <v>73</v>
      </c>
      <c r="BA27" s="4" t="s">
        <v>73</v>
      </c>
      <c r="BB27" s="4" t="s">
        <v>73</v>
      </c>
      <c r="BC27" s="4">
        <v>2</v>
      </c>
      <c r="BD27" s="4">
        <v>0.38700000000000001</v>
      </c>
      <c r="BE27" s="4" t="s">
        <v>73</v>
      </c>
      <c r="BF27" s="4" t="s">
        <v>73</v>
      </c>
      <c r="BG27" s="4" t="s">
        <v>73</v>
      </c>
      <c r="BH27" s="4" t="s">
        <v>73</v>
      </c>
      <c r="BI27" s="4" t="s">
        <v>73</v>
      </c>
      <c r="BJ27" s="4" t="s">
        <v>73</v>
      </c>
      <c r="BK27" s="4" t="s">
        <v>73</v>
      </c>
      <c r="BL27" s="4" t="s">
        <v>73</v>
      </c>
      <c r="BM27" s="4" t="s">
        <v>73</v>
      </c>
      <c r="BN27" s="4" t="s">
        <v>73</v>
      </c>
      <c r="BO27" s="4" t="s">
        <v>73</v>
      </c>
      <c r="BP27" s="4" t="s">
        <v>73</v>
      </c>
      <c r="BQ27" s="4" t="s">
        <v>73</v>
      </c>
      <c r="BR27" s="4" t="s">
        <v>73</v>
      </c>
      <c r="BS27" s="4" t="s">
        <v>73</v>
      </c>
      <c r="BT27" s="4" t="s">
        <v>73</v>
      </c>
      <c r="BU27" s="4" t="s">
        <v>73</v>
      </c>
      <c r="BV27" s="4" t="s">
        <v>73</v>
      </c>
      <c r="BW27" s="4" t="s">
        <v>73</v>
      </c>
      <c r="BX27" s="4" t="s">
        <v>73</v>
      </c>
      <c r="BY27" s="4" t="s">
        <v>73</v>
      </c>
      <c r="BZ27" s="4" t="s">
        <v>73</v>
      </c>
      <c r="CA27" s="4" t="s">
        <v>73</v>
      </c>
      <c r="CB27" s="4" t="s">
        <v>73</v>
      </c>
      <c r="CC27" s="4" t="s">
        <v>73</v>
      </c>
      <c r="CD27" s="4" t="s">
        <v>73</v>
      </c>
      <c r="CE27" s="4">
        <v>3</v>
      </c>
      <c r="CF27" s="14">
        <v>0.57999999999999996</v>
      </c>
      <c r="CG27" s="4">
        <v>1</v>
      </c>
      <c r="CH27" s="4">
        <v>0.193</v>
      </c>
      <c r="CI27" s="4">
        <v>3</v>
      </c>
      <c r="CJ27" s="14">
        <v>0.57999999999999996</v>
      </c>
      <c r="CK27" s="4" t="s">
        <v>73</v>
      </c>
      <c r="CL27" s="4" t="s">
        <v>73</v>
      </c>
      <c r="CM27" s="4">
        <v>3</v>
      </c>
      <c r="CN27" s="14">
        <v>0.57999999999999996</v>
      </c>
      <c r="CO27" s="4" t="s">
        <v>73</v>
      </c>
      <c r="CP27" s="4" t="s">
        <v>73</v>
      </c>
    </row>
    <row r="28" spans="1:94" x14ac:dyDescent="0.25">
      <c r="A28" s="4" t="s">
        <v>93</v>
      </c>
      <c r="B28" s="4" t="s">
        <v>28</v>
      </c>
      <c r="C28" s="4" t="s">
        <v>73</v>
      </c>
      <c r="D28" s="4" t="s">
        <v>73</v>
      </c>
      <c r="E28" s="4" t="s">
        <v>73</v>
      </c>
      <c r="F28" s="4" t="s">
        <v>73</v>
      </c>
      <c r="G28" s="4" t="s">
        <v>73</v>
      </c>
      <c r="H28" s="4" t="s">
        <v>73</v>
      </c>
      <c r="I28" s="4" t="s">
        <v>73</v>
      </c>
      <c r="J28" s="14" t="s">
        <v>73</v>
      </c>
      <c r="K28" s="4">
        <v>2</v>
      </c>
      <c r="L28" s="14">
        <v>0.51500000000000001</v>
      </c>
      <c r="M28" s="4">
        <v>8</v>
      </c>
      <c r="N28" s="14">
        <v>2.06</v>
      </c>
      <c r="O28" s="4" t="s">
        <v>73</v>
      </c>
      <c r="P28" s="14" t="s">
        <v>73</v>
      </c>
      <c r="Q28" s="4" t="s">
        <v>73</v>
      </c>
      <c r="R28" s="4" t="s">
        <v>73</v>
      </c>
      <c r="S28" s="4" t="s">
        <v>73</v>
      </c>
      <c r="T28" s="4" t="s">
        <v>73</v>
      </c>
      <c r="U28" s="4" t="s">
        <v>73</v>
      </c>
      <c r="V28" s="4" t="s">
        <v>73</v>
      </c>
      <c r="W28" s="4" t="s">
        <v>73</v>
      </c>
      <c r="X28" s="4" t="s">
        <v>73</v>
      </c>
      <c r="Y28" s="4" t="s">
        <v>73</v>
      </c>
      <c r="Z28" s="4" t="s">
        <v>73</v>
      </c>
      <c r="AA28" s="4" t="s">
        <v>73</v>
      </c>
      <c r="AB28" s="4" t="s">
        <v>73</v>
      </c>
      <c r="AC28" s="4" t="s">
        <v>73</v>
      </c>
      <c r="AD28" s="4" t="s">
        <v>73</v>
      </c>
      <c r="AE28" s="4" t="s">
        <v>73</v>
      </c>
      <c r="AF28" s="4" t="s">
        <v>73</v>
      </c>
      <c r="AG28" s="4" t="s">
        <v>73</v>
      </c>
      <c r="AH28" s="4" t="s">
        <v>73</v>
      </c>
      <c r="AI28" s="4" t="s">
        <v>73</v>
      </c>
      <c r="AJ28" s="4" t="s">
        <v>73</v>
      </c>
      <c r="AK28" s="4" t="s">
        <v>73</v>
      </c>
      <c r="AL28" s="4" t="s">
        <v>73</v>
      </c>
      <c r="AM28" s="4" t="s">
        <v>73</v>
      </c>
      <c r="AN28" s="4" t="s">
        <v>73</v>
      </c>
      <c r="AO28" s="4" t="s">
        <v>73</v>
      </c>
      <c r="AP28" s="4" t="s">
        <v>73</v>
      </c>
      <c r="AQ28" s="4" t="s">
        <v>73</v>
      </c>
      <c r="AR28" s="4" t="s">
        <v>73</v>
      </c>
      <c r="AS28" s="4" t="s">
        <v>73</v>
      </c>
      <c r="AT28" s="4" t="s">
        <v>73</v>
      </c>
      <c r="AU28" s="4" t="s">
        <v>73</v>
      </c>
      <c r="AV28" s="4" t="s">
        <v>73</v>
      </c>
      <c r="AW28" s="4" t="s">
        <v>73</v>
      </c>
      <c r="AX28" s="4" t="s">
        <v>73</v>
      </c>
      <c r="AY28" s="4" t="s">
        <v>73</v>
      </c>
      <c r="AZ28" s="4" t="s">
        <v>73</v>
      </c>
      <c r="BA28" s="4" t="s">
        <v>73</v>
      </c>
      <c r="BB28" s="4" t="s">
        <v>73</v>
      </c>
      <c r="BC28" s="4">
        <v>4</v>
      </c>
      <c r="BD28" s="14">
        <v>1.03</v>
      </c>
      <c r="BE28" s="4" t="s">
        <v>73</v>
      </c>
      <c r="BF28" s="4" t="s">
        <v>73</v>
      </c>
      <c r="BG28" s="4" t="s">
        <v>73</v>
      </c>
      <c r="BH28" s="4" t="s">
        <v>73</v>
      </c>
      <c r="BI28" s="4" t="s">
        <v>73</v>
      </c>
      <c r="BJ28" s="4" t="s">
        <v>73</v>
      </c>
      <c r="BK28" s="4" t="s">
        <v>73</v>
      </c>
      <c r="BL28" s="4" t="s">
        <v>73</v>
      </c>
      <c r="BM28" s="4" t="s">
        <v>73</v>
      </c>
      <c r="BN28" s="4" t="s">
        <v>73</v>
      </c>
      <c r="BO28" s="4" t="s">
        <v>73</v>
      </c>
      <c r="BP28" s="4" t="s">
        <v>73</v>
      </c>
      <c r="BQ28" s="4" t="s">
        <v>73</v>
      </c>
      <c r="BR28" s="4" t="s">
        <v>73</v>
      </c>
      <c r="BS28" s="4" t="s">
        <v>73</v>
      </c>
      <c r="BT28" s="4" t="s">
        <v>73</v>
      </c>
      <c r="BU28" s="4" t="s">
        <v>73</v>
      </c>
      <c r="BV28" s="4" t="s">
        <v>73</v>
      </c>
      <c r="BW28" s="4" t="s">
        <v>73</v>
      </c>
      <c r="BX28" s="4" t="s">
        <v>73</v>
      </c>
      <c r="BY28" s="4" t="s">
        <v>73</v>
      </c>
      <c r="BZ28" s="4" t="s">
        <v>73</v>
      </c>
      <c r="CA28" s="4" t="s">
        <v>73</v>
      </c>
      <c r="CB28" s="4" t="s">
        <v>73</v>
      </c>
      <c r="CC28" s="4" t="s">
        <v>73</v>
      </c>
      <c r="CD28" s="4" t="s">
        <v>73</v>
      </c>
      <c r="CE28" s="4">
        <v>2</v>
      </c>
      <c r="CF28" s="4">
        <v>0.51500000000000001</v>
      </c>
      <c r="CG28" s="4" t="s">
        <v>73</v>
      </c>
      <c r="CH28" s="4" t="s">
        <v>73</v>
      </c>
      <c r="CI28" s="4">
        <v>1</v>
      </c>
      <c r="CJ28" s="4">
        <v>0.25800000000000001</v>
      </c>
      <c r="CK28" s="4" t="s">
        <v>73</v>
      </c>
      <c r="CL28" s="4" t="s">
        <v>73</v>
      </c>
      <c r="CM28" s="4">
        <v>1</v>
      </c>
      <c r="CN28" s="4">
        <v>0.25800000000000001</v>
      </c>
      <c r="CO28" s="4" t="s">
        <v>73</v>
      </c>
      <c r="CP28" s="4" t="s">
        <v>73</v>
      </c>
    </row>
    <row r="29" spans="1:94" x14ac:dyDescent="0.25">
      <c r="A29" s="4" t="s">
        <v>94</v>
      </c>
      <c r="B29" s="4" t="s">
        <v>29</v>
      </c>
      <c r="C29" s="4" t="s">
        <v>73</v>
      </c>
      <c r="D29" s="4" t="s">
        <v>73</v>
      </c>
      <c r="E29" s="4" t="s">
        <v>73</v>
      </c>
      <c r="F29" s="4" t="s">
        <v>73</v>
      </c>
      <c r="G29" s="4" t="s">
        <v>73</v>
      </c>
      <c r="H29" s="4" t="s">
        <v>73</v>
      </c>
      <c r="I29" s="4" t="s">
        <v>73</v>
      </c>
      <c r="J29" s="14" t="s">
        <v>73</v>
      </c>
      <c r="K29" s="4" t="s">
        <v>73</v>
      </c>
      <c r="L29" s="14" t="s">
        <v>73</v>
      </c>
      <c r="M29" s="4">
        <v>87</v>
      </c>
      <c r="N29" s="14">
        <v>8.5500000000000007</v>
      </c>
      <c r="O29" s="4">
        <v>4</v>
      </c>
      <c r="P29" s="14">
        <v>0.39300000000000002</v>
      </c>
      <c r="Q29" s="4" t="s">
        <v>73</v>
      </c>
      <c r="R29" s="4" t="s">
        <v>73</v>
      </c>
      <c r="S29" s="4" t="s">
        <v>73</v>
      </c>
      <c r="T29" s="4" t="s">
        <v>73</v>
      </c>
      <c r="U29" s="4" t="s">
        <v>73</v>
      </c>
      <c r="V29" s="4" t="s">
        <v>73</v>
      </c>
      <c r="W29" s="4" t="s">
        <v>73</v>
      </c>
      <c r="X29" s="4" t="s">
        <v>73</v>
      </c>
      <c r="Y29" s="4" t="s">
        <v>73</v>
      </c>
      <c r="Z29" s="4" t="s">
        <v>73</v>
      </c>
      <c r="AA29" s="4" t="s">
        <v>73</v>
      </c>
      <c r="AB29" s="4" t="s">
        <v>73</v>
      </c>
      <c r="AC29" s="4" t="s">
        <v>73</v>
      </c>
      <c r="AD29" s="4" t="s">
        <v>73</v>
      </c>
      <c r="AE29" s="4" t="s">
        <v>73</v>
      </c>
      <c r="AF29" s="4" t="s">
        <v>73</v>
      </c>
      <c r="AG29" s="4">
        <v>3</v>
      </c>
      <c r="AH29" s="4">
        <v>0.29499999999999998</v>
      </c>
      <c r="AI29" s="4" t="s">
        <v>73</v>
      </c>
      <c r="AJ29" s="4" t="s">
        <v>73</v>
      </c>
      <c r="AK29" s="4" t="s">
        <v>73</v>
      </c>
      <c r="AL29" s="4" t="s">
        <v>73</v>
      </c>
      <c r="AM29" s="4" t="s">
        <v>73</v>
      </c>
      <c r="AN29" s="4" t="s">
        <v>73</v>
      </c>
      <c r="AO29" s="4" t="s">
        <v>73</v>
      </c>
      <c r="AP29" s="4" t="s">
        <v>73</v>
      </c>
      <c r="AQ29" s="4" t="s">
        <v>73</v>
      </c>
      <c r="AR29" s="4" t="s">
        <v>73</v>
      </c>
      <c r="AS29" s="4" t="s">
        <v>73</v>
      </c>
      <c r="AT29" s="4" t="s">
        <v>73</v>
      </c>
      <c r="AU29" s="4" t="s">
        <v>73</v>
      </c>
      <c r="AV29" s="4" t="s">
        <v>73</v>
      </c>
      <c r="AW29" s="4" t="s">
        <v>73</v>
      </c>
      <c r="AX29" s="4" t="s">
        <v>73</v>
      </c>
      <c r="AY29" s="4" t="s">
        <v>73</v>
      </c>
      <c r="AZ29" s="4" t="s">
        <v>73</v>
      </c>
      <c r="BA29" s="4" t="s">
        <v>73</v>
      </c>
      <c r="BB29" s="4" t="s">
        <v>73</v>
      </c>
      <c r="BC29" s="4">
        <v>10</v>
      </c>
      <c r="BD29" s="4">
        <v>0.98299999999999998</v>
      </c>
      <c r="BE29" s="4" t="s">
        <v>73</v>
      </c>
      <c r="BF29" s="4" t="s">
        <v>73</v>
      </c>
      <c r="BG29" s="4" t="s">
        <v>73</v>
      </c>
      <c r="BH29" s="4" t="s">
        <v>73</v>
      </c>
      <c r="BI29" s="4">
        <v>1</v>
      </c>
      <c r="BJ29" s="4">
        <v>9.8000000000000004E-2</v>
      </c>
      <c r="BK29" s="4" t="s">
        <v>73</v>
      </c>
      <c r="BL29" s="4" t="s">
        <v>73</v>
      </c>
      <c r="BM29" s="4" t="s">
        <v>73</v>
      </c>
      <c r="BN29" s="4" t="s">
        <v>73</v>
      </c>
      <c r="BO29" s="4" t="s">
        <v>73</v>
      </c>
      <c r="BP29" s="4" t="s">
        <v>73</v>
      </c>
      <c r="BQ29" s="4" t="s">
        <v>73</v>
      </c>
      <c r="BR29" s="4" t="s">
        <v>73</v>
      </c>
      <c r="BS29" s="4" t="s">
        <v>73</v>
      </c>
      <c r="BT29" s="4" t="s">
        <v>73</v>
      </c>
      <c r="BU29" s="4" t="s">
        <v>73</v>
      </c>
      <c r="BV29" s="4" t="s">
        <v>73</v>
      </c>
      <c r="BW29" s="4" t="s">
        <v>73</v>
      </c>
      <c r="BX29" s="4" t="s">
        <v>73</v>
      </c>
      <c r="BY29" s="4" t="s">
        <v>73</v>
      </c>
      <c r="BZ29" s="4" t="s">
        <v>73</v>
      </c>
      <c r="CA29" s="4" t="s">
        <v>73</v>
      </c>
      <c r="CB29" s="4" t="s">
        <v>73</v>
      </c>
      <c r="CC29" s="4" t="s">
        <v>73</v>
      </c>
      <c r="CD29" s="4" t="s">
        <v>73</v>
      </c>
      <c r="CE29" s="4">
        <v>3</v>
      </c>
      <c r="CF29" s="4">
        <v>0.29499999999999998</v>
      </c>
      <c r="CG29" s="4">
        <v>2</v>
      </c>
      <c r="CH29" s="4">
        <v>0.19700000000000001</v>
      </c>
      <c r="CI29" s="4">
        <v>6</v>
      </c>
      <c r="CJ29" s="4">
        <v>0.59</v>
      </c>
      <c r="CK29" s="4">
        <v>4</v>
      </c>
      <c r="CL29" s="4">
        <v>0.39300000000000002</v>
      </c>
      <c r="CM29" s="4">
        <v>6</v>
      </c>
      <c r="CN29" s="14">
        <v>0.59</v>
      </c>
      <c r="CO29" s="4">
        <v>4</v>
      </c>
      <c r="CP29" s="4">
        <v>0.39300000000000002</v>
      </c>
    </row>
    <row r="30" spans="1:94" x14ac:dyDescent="0.25">
      <c r="A30" s="4" t="s">
        <v>95</v>
      </c>
      <c r="B30" s="4" t="s">
        <v>30</v>
      </c>
      <c r="C30" s="4" t="s">
        <v>73</v>
      </c>
      <c r="D30" s="4" t="s">
        <v>73</v>
      </c>
      <c r="E30" s="4" t="s">
        <v>73</v>
      </c>
      <c r="F30" s="4" t="s">
        <v>73</v>
      </c>
      <c r="G30" s="4" t="s">
        <v>73</v>
      </c>
      <c r="H30" s="4" t="s">
        <v>73</v>
      </c>
      <c r="I30" s="4" t="s">
        <v>73</v>
      </c>
      <c r="J30" s="14" t="s">
        <v>73</v>
      </c>
      <c r="K30" s="4">
        <v>1</v>
      </c>
      <c r="L30" s="14">
        <v>0.28799999999999998</v>
      </c>
      <c r="M30" s="4">
        <v>32</v>
      </c>
      <c r="N30" s="14">
        <v>9.2100000000000009</v>
      </c>
      <c r="O30" s="4" t="s">
        <v>73</v>
      </c>
      <c r="P30" s="14" t="s">
        <v>73</v>
      </c>
      <c r="Q30" s="4" t="s">
        <v>73</v>
      </c>
      <c r="R30" s="4" t="s">
        <v>73</v>
      </c>
      <c r="S30" s="4" t="s">
        <v>73</v>
      </c>
      <c r="T30" s="4" t="s">
        <v>73</v>
      </c>
      <c r="U30" s="4" t="s">
        <v>73</v>
      </c>
      <c r="V30" s="4" t="s">
        <v>73</v>
      </c>
      <c r="W30" s="4" t="s">
        <v>73</v>
      </c>
      <c r="X30" s="4" t="s">
        <v>73</v>
      </c>
      <c r="Y30" s="4" t="s">
        <v>73</v>
      </c>
      <c r="Z30" s="4" t="s">
        <v>73</v>
      </c>
      <c r="AA30" s="4" t="s">
        <v>73</v>
      </c>
      <c r="AB30" s="4" t="s">
        <v>73</v>
      </c>
      <c r="AC30" s="4" t="s">
        <v>73</v>
      </c>
      <c r="AD30" s="4" t="s">
        <v>73</v>
      </c>
      <c r="AE30" s="4" t="s">
        <v>73</v>
      </c>
      <c r="AF30" s="4" t="s">
        <v>73</v>
      </c>
      <c r="AG30" s="4" t="s">
        <v>73</v>
      </c>
      <c r="AH30" s="4" t="s">
        <v>73</v>
      </c>
      <c r="AI30" s="4" t="s">
        <v>73</v>
      </c>
      <c r="AJ30" s="4" t="s">
        <v>73</v>
      </c>
      <c r="AK30" s="4" t="s">
        <v>73</v>
      </c>
      <c r="AL30" s="4" t="s">
        <v>73</v>
      </c>
      <c r="AM30" s="4" t="s">
        <v>73</v>
      </c>
      <c r="AN30" s="4" t="s">
        <v>73</v>
      </c>
      <c r="AO30" s="4" t="s">
        <v>73</v>
      </c>
      <c r="AP30" s="4" t="s">
        <v>73</v>
      </c>
      <c r="AQ30" s="4" t="s">
        <v>73</v>
      </c>
      <c r="AR30" s="4" t="s">
        <v>73</v>
      </c>
      <c r="AS30" s="4" t="s">
        <v>73</v>
      </c>
      <c r="AT30" s="4" t="s">
        <v>73</v>
      </c>
      <c r="AU30" s="4" t="s">
        <v>73</v>
      </c>
      <c r="AV30" s="4" t="s">
        <v>73</v>
      </c>
      <c r="AW30" s="4" t="s">
        <v>73</v>
      </c>
      <c r="AX30" s="4" t="s">
        <v>73</v>
      </c>
      <c r="AY30" s="4" t="s">
        <v>73</v>
      </c>
      <c r="AZ30" s="4" t="s">
        <v>73</v>
      </c>
      <c r="BA30" s="4" t="s">
        <v>73</v>
      </c>
      <c r="BB30" s="4" t="s">
        <v>73</v>
      </c>
      <c r="BC30" s="4">
        <v>4</v>
      </c>
      <c r="BD30" s="4">
        <v>1.151</v>
      </c>
      <c r="BE30" s="4" t="s">
        <v>73</v>
      </c>
      <c r="BF30" s="4" t="s">
        <v>73</v>
      </c>
      <c r="BG30" s="4" t="s">
        <v>73</v>
      </c>
      <c r="BH30" s="4" t="s">
        <v>73</v>
      </c>
      <c r="BI30" s="4" t="s">
        <v>73</v>
      </c>
      <c r="BJ30" s="4" t="s">
        <v>73</v>
      </c>
      <c r="BK30" s="4" t="s">
        <v>73</v>
      </c>
      <c r="BL30" s="4" t="s">
        <v>73</v>
      </c>
      <c r="BM30" s="4" t="s">
        <v>73</v>
      </c>
      <c r="BN30" s="4" t="s">
        <v>73</v>
      </c>
      <c r="BO30" s="4" t="s">
        <v>73</v>
      </c>
      <c r="BP30" s="4" t="s">
        <v>73</v>
      </c>
      <c r="BQ30" s="4" t="s">
        <v>73</v>
      </c>
      <c r="BR30" s="4" t="s">
        <v>73</v>
      </c>
      <c r="BS30" s="4" t="s">
        <v>73</v>
      </c>
      <c r="BT30" s="4" t="s">
        <v>73</v>
      </c>
      <c r="BU30" s="4" t="s">
        <v>73</v>
      </c>
      <c r="BV30" s="4" t="s">
        <v>73</v>
      </c>
      <c r="BW30" s="4" t="s">
        <v>73</v>
      </c>
      <c r="BX30" s="4" t="s">
        <v>73</v>
      </c>
      <c r="BY30" s="4" t="s">
        <v>73</v>
      </c>
      <c r="BZ30" s="4" t="s">
        <v>73</v>
      </c>
      <c r="CA30" s="4" t="s">
        <v>73</v>
      </c>
      <c r="CB30" s="4" t="s">
        <v>73</v>
      </c>
      <c r="CC30" s="4" t="s">
        <v>73</v>
      </c>
      <c r="CD30" s="4" t="s">
        <v>73</v>
      </c>
      <c r="CE30" s="4">
        <v>5</v>
      </c>
      <c r="CF30" s="4">
        <v>1.4390000000000001</v>
      </c>
      <c r="CG30" s="4" t="s">
        <v>73</v>
      </c>
      <c r="CH30" s="4" t="s">
        <v>73</v>
      </c>
      <c r="CI30" s="4">
        <v>2</v>
      </c>
      <c r="CJ30" s="4">
        <v>0.57599999999999996</v>
      </c>
      <c r="CK30" s="4" t="s">
        <v>73</v>
      </c>
      <c r="CL30" s="4" t="s">
        <v>73</v>
      </c>
      <c r="CM30" s="4">
        <v>2</v>
      </c>
      <c r="CN30" s="4">
        <v>0.57599999999999996</v>
      </c>
      <c r="CO30" s="4" t="s">
        <v>73</v>
      </c>
      <c r="CP30" s="4" t="s">
        <v>73</v>
      </c>
    </row>
    <row r="31" spans="1:94" x14ac:dyDescent="0.25">
      <c r="A31" s="4" t="s">
        <v>96</v>
      </c>
      <c r="B31" s="4" t="s">
        <v>31</v>
      </c>
      <c r="C31" s="4" t="s">
        <v>73</v>
      </c>
      <c r="D31" s="4" t="s">
        <v>73</v>
      </c>
      <c r="E31" s="4" t="s">
        <v>73</v>
      </c>
      <c r="F31" s="4" t="s">
        <v>73</v>
      </c>
      <c r="G31" s="4" t="s">
        <v>73</v>
      </c>
      <c r="H31" s="4" t="s">
        <v>73</v>
      </c>
      <c r="I31" s="4" t="s">
        <v>73</v>
      </c>
      <c r="J31" s="14" t="s">
        <v>73</v>
      </c>
      <c r="K31" s="4">
        <v>1</v>
      </c>
      <c r="L31" s="14">
        <v>8.7999999999999995E-2</v>
      </c>
      <c r="M31" s="4">
        <v>30</v>
      </c>
      <c r="N31" s="14">
        <v>2.6360000000000001</v>
      </c>
      <c r="O31" s="4">
        <v>1</v>
      </c>
      <c r="P31" s="14">
        <v>8.7999999999999995E-2</v>
      </c>
      <c r="Q31" s="4" t="s">
        <v>73</v>
      </c>
      <c r="R31" s="4" t="s">
        <v>73</v>
      </c>
      <c r="S31" s="4" t="s">
        <v>73</v>
      </c>
      <c r="T31" s="4" t="s">
        <v>73</v>
      </c>
      <c r="U31" s="4" t="s">
        <v>73</v>
      </c>
      <c r="V31" s="4" t="s">
        <v>73</v>
      </c>
      <c r="W31" s="4" t="s">
        <v>73</v>
      </c>
      <c r="X31" s="4" t="s">
        <v>73</v>
      </c>
      <c r="Y31" s="4" t="s">
        <v>73</v>
      </c>
      <c r="Z31" s="4" t="s">
        <v>73</v>
      </c>
      <c r="AA31" s="4" t="s">
        <v>73</v>
      </c>
      <c r="AB31" s="4" t="s">
        <v>73</v>
      </c>
      <c r="AC31" s="4">
        <v>1</v>
      </c>
      <c r="AD31" s="4">
        <v>8.7999999999999995E-2</v>
      </c>
      <c r="AE31" s="4">
        <v>1</v>
      </c>
      <c r="AF31" s="4">
        <v>8.7999999999999995E-2</v>
      </c>
      <c r="AG31" s="4" t="s">
        <v>73</v>
      </c>
      <c r="AH31" s="4" t="s">
        <v>73</v>
      </c>
      <c r="AI31" s="4" t="s">
        <v>73</v>
      </c>
      <c r="AJ31" s="4" t="s">
        <v>73</v>
      </c>
      <c r="AK31" s="4" t="s">
        <v>73</v>
      </c>
      <c r="AL31" s="4" t="s">
        <v>73</v>
      </c>
      <c r="AM31" s="4">
        <v>1</v>
      </c>
      <c r="AN31" s="4">
        <v>8.7999999999999995E-2</v>
      </c>
      <c r="AO31" s="4" t="s">
        <v>73</v>
      </c>
      <c r="AP31" s="4" t="s">
        <v>73</v>
      </c>
      <c r="AQ31" s="4" t="s">
        <v>73</v>
      </c>
      <c r="AR31" s="4" t="s">
        <v>73</v>
      </c>
      <c r="AS31" s="4" t="s">
        <v>73</v>
      </c>
      <c r="AT31" s="4" t="s">
        <v>73</v>
      </c>
      <c r="AU31" s="4" t="s">
        <v>73</v>
      </c>
      <c r="AV31" s="4" t="s">
        <v>73</v>
      </c>
      <c r="AW31" s="4" t="s">
        <v>73</v>
      </c>
      <c r="AX31" s="4" t="s">
        <v>73</v>
      </c>
      <c r="AY31" s="4" t="s">
        <v>73</v>
      </c>
      <c r="AZ31" s="4" t="s">
        <v>73</v>
      </c>
      <c r="BA31" s="4" t="s">
        <v>73</v>
      </c>
      <c r="BB31" s="4" t="s">
        <v>73</v>
      </c>
      <c r="BC31" s="4">
        <v>16</v>
      </c>
      <c r="BD31" s="4">
        <v>1.4059999999999999</v>
      </c>
      <c r="BE31" s="4" t="s">
        <v>73</v>
      </c>
      <c r="BF31" s="4" t="s">
        <v>73</v>
      </c>
      <c r="BG31" s="4" t="s">
        <v>73</v>
      </c>
      <c r="BH31" s="4" t="s">
        <v>73</v>
      </c>
      <c r="BI31" s="4" t="s">
        <v>73</v>
      </c>
      <c r="BJ31" s="4" t="s">
        <v>73</v>
      </c>
      <c r="BK31" s="4" t="s">
        <v>73</v>
      </c>
      <c r="BL31" s="4" t="s">
        <v>73</v>
      </c>
      <c r="BM31" s="4" t="s">
        <v>73</v>
      </c>
      <c r="BN31" s="4" t="s">
        <v>73</v>
      </c>
      <c r="BO31" s="4">
        <v>1</v>
      </c>
      <c r="BP31" s="4">
        <v>8.7999999999999995E-2</v>
      </c>
      <c r="BQ31" s="4" t="s">
        <v>73</v>
      </c>
      <c r="BR31" s="4" t="s">
        <v>73</v>
      </c>
      <c r="BS31" s="4" t="s">
        <v>73</v>
      </c>
      <c r="BT31" s="4" t="s">
        <v>73</v>
      </c>
      <c r="BU31" s="4" t="s">
        <v>73</v>
      </c>
      <c r="BV31" s="4" t="s">
        <v>73</v>
      </c>
      <c r="BW31" s="4" t="s">
        <v>73</v>
      </c>
      <c r="BX31" s="4" t="s">
        <v>73</v>
      </c>
      <c r="BY31" s="4" t="s">
        <v>73</v>
      </c>
      <c r="BZ31" s="4" t="s">
        <v>73</v>
      </c>
      <c r="CA31" s="4" t="s">
        <v>73</v>
      </c>
      <c r="CB31" s="4" t="s">
        <v>73</v>
      </c>
      <c r="CC31" s="4" t="s">
        <v>73</v>
      </c>
      <c r="CD31" s="4" t="s">
        <v>73</v>
      </c>
      <c r="CE31" s="4">
        <v>11</v>
      </c>
      <c r="CF31" s="4">
        <v>0.96699999999999997</v>
      </c>
      <c r="CG31" s="4">
        <v>5</v>
      </c>
      <c r="CH31" s="4">
        <v>0.439</v>
      </c>
      <c r="CI31" s="4">
        <v>2</v>
      </c>
      <c r="CJ31" s="4">
        <v>0.17599999999999999</v>
      </c>
      <c r="CK31" s="4" t="s">
        <v>73</v>
      </c>
      <c r="CL31" s="4" t="s">
        <v>73</v>
      </c>
      <c r="CM31" s="4">
        <v>2</v>
      </c>
      <c r="CN31" s="4">
        <v>0.17599999999999999</v>
      </c>
      <c r="CO31" s="4" t="s">
        <v>73</v>
      </c>
      <c r="CP31" s="4" t="s">
        <v>73</v>
      </c>
    </row>
    <row r="32" spans="1:94" x14ac:dyDescent="0.25">
      <c r="A32" s="4" t="s">
        <v>97</v>
      </c>
      <c r="B32" s="4" t="s">
        <v>32</v>
      </c>
      <c r="C32" s="4" t="s">
        <v>73</v>
      </c>
      <c r="D32" s="4" t="s">
        <v>73</v>
      </c>
      <c r="E32" s="4" t="s">
        <v>73</v>
      </c>
      <c r="F32" s="4" t="s">
        <v>73</v>
      </c>
      <c r="G32" s="4" t="s">
        <v>73</v>
      </c>
      <c r="H32" s="4" t="s">
        <v>73</v>
      </c>
      <c r="I32" s="4" t="s">
        <v>73</v>
      </c>
      <c r="J32" s="14" t="s">
        <v>73</v>
      </c>
      <c r="K32" s="4">
        <v>1</v>
      </c>
      <c r="L32" s="14">
        <v>0.14299999999999999</v>
      </c>
      <c r="M32" s="4">
        <v>29</v>
      </c>
      <c r="N32" s="14">
        <v>4.1399999999999997</v>
      </c>
      <c r="O32" s="4">
        <v>1</v>
      </c>
      <c r="P32" s="14">
        <v>0.14299999999999999</v>
      </c>
      <c r="Q32" s="4" t="s">
        <v>73</v>
      </c>
      <c r="R32" s="4" t="s">
        <v>73</v>
      </c>
      <c r="S32" s="4" t="s">
        <v>73</v>
      </c>
      <c r="T32" s="4" t="s">
        <v>73</v>
      </c>
      <c r="U32" s="4" t="s">
        <v>73</v>
      </c>
      <c r="V32" s="4" t="s">
        <v>73</v>
      </c>
      <c r="W32" s="4" t="s">
        <v>73</v>
      </c>
      <c r="X32" s="4" t="s">
        <v>73</v>
      </c>
      <c r="Y32" s="4" t="s">
        <v>73</v>
      </c>
      <c r="Z32" s="4" t="s">
        <v>73</v>
      </c>
      <c r="AA32" s="4" t="s">
        <v>73</v>
      </c>
      <c r="AB32" s="4" t="s">
        <v>73</v>
      </c>
      <c r="AC32" s="4" t="s">
        <v>73</v>
      </c>
      <c r="AD32" s="4" t="s">
        <v>73</v>
      </c>
      <c r="AE32" s="4">
        <v>2</v>
      </c>
      <c r="AF32" s="4">
        <v>0.28599999999999998</v>
      </c>
      <c r="AG32" s="4">
        <v>1</v>
      </c>
      <c r="AH32" s="4">
        <v>0.14299999999999999</v>
      </c>
      <c r="AI32" s="4">
        <v>2</v>
      </c>
      <c r="AJ32" s="4">
        <v>0.28599999999999998</v>
      </c>
      <c r="AK32" s="4" t="s">
        <v>73</v>
      </c>
      <c r="AL32" s="4" t="s">
        <v>73</v>
      </c>
      <c r="AM32" s="4" t="s">
        <v>73</v>
      </c>
      <c r="AN32" s="4" t="s">
        <v>73</v>
      </c>
      <c r="AO32" s="4" t="s">
        <v>73</v>
      </c>
      <c r="AP32" s="4" t="s">
        <v>73</v>
      </c>
      <c r="AQ32" s="4" t="s">
        <v>73</v>
      </c>
      <c r="AR32" s="4" t="s">
        <v>73</v>
      </c>
      <c r="AS32" s="4" t="s">
        <v>73</v>
      </c>
      <c r="AT32" s="4" t="s">
        <v>73</v>
      </c>
      <c r="AU32" s="4" t="s">
        <v>73</v>
      </c>
      <c r="AV32" s="4" t="s">
        <v>73</v>
      </c>
      <c r="AW32" s="4">
        <v>1</v>
      </c>
      <c r="AX32" s="4">
        <v>0.14299999999999999</v>
      </c>
      <c r="AY32" s="4" t="s">
        <v>73</v>
      </c>
      <c r="AZ32" s="4" t="s">
        <v>73</v>
      </c>
      <c r="BA32" s="4" t="s">
        <v>73</v>
      </c>
      <c r="BB32" s="4" t="s">
        <v>73</v>
      </c>
      <c r="BC32" s="4">
        <v>3</v>
      </c>
      <c r="BD32" s="4">
        <v>0.42799999999999999</v>
      </c>
      <c r="BE32" s="4" t="s">
        <v>73</v>
      </c>
      <c r="BF32" s="4" t="s">
        <v>73</v>
      </c>
      <c r="BG32" s="4" t="s">
        <v>73</v>
      </c>
      <c r="BH32" s="4" t="s">
        <v>73</v>
      </c>
      <c r="BI32" s="4" t="s">
        <v>73</v>
      </c>
      <c r="BJ32" s="4" t="s">
        <v>73</v>
      </c>
      <c r="BK32" s="4" t="s">
        <v>73</v>
      </c>
      <c r="BL32" s="4" t="s">
        <v>73</v>
      </c>
      <c r="BM32" s="4" t="s">
        <v>73</v>
      </c>
      <c r="BN32" s="4" t="s">
        <v>73</v>
      </c>
      <c r="BO32" s="4" t="s">
        <v>73</v>
      </c>
      <c r="BP32" s="4" t="s">
        <v>73</v>
      </c>
      <c r="BQ32" s="4" t="s">
        <v>73</v>
      </c>
      <c r="BR32" s="4" t="s">
        <v>73</v>
      </c>
      <c r="BS32" s="4" t="s">
        <v>73</v>
      </c>
      <c r="BT32" s="4" t="s">
        <v>73</v>
      </c>
      <c r="BU32" s="4" t="s">
        <v>73</v>
      </c>
      <c r="BV32" s="4" t="s">
        <v>73</v>
      </c>
      <c r="BW32" s="4" t="s">
        <v>73</v>
      </c>
      <c r="BX32" s="4" t="s">
        <v>73</v>
      </c>
      <c r="BY32" s="4" t="s">
        <v>73</v>
      </c>
      <c r="BZ32" s="4" t="s">
        <v>73</v>
      </c>
      <c r="CA32" s="4" t="s">
        <v>73</v>
      </c>
      <c r="CB32" s="4" t="s">
        <v>73</v>
      </c>
      <c r="CC32" s="4" t="s">
        <v>73</v>
      </c>
      <c r="CD32" s="4" t="s">
        <v>73</v>
      </c>
      <c r="CE32" s="4">
        <v>6</v>
      </c>
      <c r="CF32" s="4">
        <v>0.85699999999999998</v>
      </c>
      <c r="CG32" s="4">
        <v>8</v>
      </c>
      <c r="CH32" s="4">
        <v>1.1419999999999999</v>
      </c>
      <c r="CI32" s="4">
        <v>3</v>
      </c>
      <c r="CJ32" s="4">
        <v>0.42799999999999999</v>
      </c>
      <c r="CK32" s="4">
        <v>1</v>
      </c>
      <c r="CL32" s="4">
        <v>0.14299999999999999</v>
      </c>
      <c r="CM32" s="4">
        <v>3</v>
      </c>
      <c r="CN32" s="4">
        <v>0.42799999999999999</v>
      </c>
      <c r="CO32" s="4">
        <v>1</v>
      </c>
      <c r="CP32" s="4">
        <v>0.14299999999999999</v>
      </c>
    </row>
    <row r="33" spans="1:94" x14ac:dyDescent="0.25">
      <c r="A33" s="4" t="s">
        <v>98</v>
      </c>
      <c r="B33" s="4" t="s">
        <v>33</v>
      </c>
      <c r="C33" s="4" t="s">
        <v>73</v>
      </c>
      <c r="D33" s="4" t="s">
        <v>73</v>
      </c>
      <c r="E33" s="4" t="s">
        <v>73</v>
      </c>
      <c r="F33" s="4" t="s">
        <v>73</v>
      </c>
      <c r="G33" s="4" t="s">
        <v>73</v>
      </c>
      <c r="H33" s="4" t="s">
        <v>73</v>
      </c>
      <c r="I33" s="4" t="s">
        <v>73</v>
      </c>
      <c r="J33" s="14" t="s">
        <v>73</v>
      </c>
      <c r="K33" s="4" t="s">
        <v>73</v>
      </c>
      <c r="L33" s="14" t="s">
        <v>73</v>
      </c>
      <c r="M33" s="4">
        <v>36</v>
      </c>
      <c r="N33" s="14">
        <v>4.7670000000000003</v>
      </c>
      <c r="O33" s="4">
        <v>1</v>
      </c>
      <c r="P33" s="14">
        <v>0.13200000000000001</v>
      </c>
      <c r="Q33" s="4" t="s">
        <v>73</v>
      </c>
      <c r="R33" s="4" t="s">
        <v>73</v>
      </c>
      <c r="S33" s="4" t="s">
        <v>73</v>
      </c>
      <c r="T33" s="4" t="s">
        <v>73</v>
      </c>
      <c r="U33" s="4" t="s">
        <v>73</v>
      </c>
      <c r="V33" s="4" t="s">
        <v>73</v>
      </c>
      <c r="W33" s="4" t="s">
        <v>73</v>
      </c>
      <c r="X33" s="4" t="s">
        <v>73</v>
      </c>
      <c r="Y33" s="4" t="s">
        <v>73</v>
      </c>
      <c r="Z33" s="4" t="s">
        <v>73</v>
      </c>
      <c r="AA33" s="4" t="s">
        <v>73</v>
      </c>
      <c r="AB33" s="4" t="s">
        <v>73</v>
      </c>
      <c r="AC33" s="4" t="s">
        <v>73</v>
      </c>
      <c r="AD33" s="4" t="s">
        <v>73</v>
      </c>
      <c r="AE33" s="4">
        <v>1</v>
      </c>
      <c r="AF33" s="4">
        <v>0.13200000000000001</v>
      </c>
      <c r="AG33" s="4" t="s">
        <v>73</v>
      </c>
      <c r="AH33" s="4" t="s">
        <v>73</v>
      </c>
      <c r="AI33" s="4" t="s">
        <v>73</v>
      </c>
      <c r="AJ33" s="4" t="s">
        <v>73</v>
      </c>
      <c r="AK33" s="4" t="s">
        <v>73</v>
      </c>
      <c r="AL33" s="4" t="s">
        <v>73</v>
      </c>
      <c r="AM33" s="4" t="s">
        <v>73</v>
      </c>
      <c r="AN33" s="4" t="s">
        <v>73</v>
      </c>
      <c r="AO33" s="4">
        <v>1</v>
      </c>
      <c r="AP33" s="4">
        <v>0.13200000000000001</v>
      </c>
      <c r="AQ33" s="4" t="s">
        <v>73</v>
      </c>
      <c r="AR33" s="4" t="s">
        <v>73</v>
      </c>
      <c r="AS33" s="4" t="s">
        <v>73</v>
      </c>
      <c r="AT33" s="4" t="s">
        <v>73</v>
      </c>
      <c r="AU33" s="4" t="s">
        <v>73</v>
      </c>
      <c r="AV33" s="4" t="s">
        <v>73</v>
      </c>
      <c r="AW33" s="4" t="s">
        <v>73</v>
      </c>
      <c r="AX33" s="4" t="s">
        <v>73</v>
      </c>
      <c r="AY33" s="4" t="s">
        <v>73</v>
      </c>
      <c r="AZ33" s="4" t="s">
        <v>73</v>
      </c>
      <c r="BA33" s="4" t="s">
        <v>73</v>
      </c>
      <c r="BB33" s="4" t="s">
        <v>73</v>
      </c>
      <c r="BC33" s="4">
        <v>2</v>
      </c>
      <c r="BD33" s="4">
        <v>0.26500000000000001</v>
      </c>
      <c r="BE33" s="4" t="s">
        <v>73</v>
      </c>
      <c r="BF33" s="4" t="s">
        <v>73</v>
      </c>
      <c r="BG33" s="4" t="s">
        <v>73</v>
      </c>
      <c r="BH33" s="4" t="s">
        <v>73</v>
      </c>
      <c r="BI33" s="4" t="s">
        <v>73</v>
      </c>
      <c r="BJ33" s="4" t="s">
        <v>73</v>
      </c>
      <c r="BK33" s="4" t="s">
        <v>73</v>
      </c>
      <c r="BL33" s="4" t="s">
        <v>73</v>
      </c>
      <c r="BM33" s="4" t="s">
        <v>73</v>
      </c>
      <c r="BN33" s="4" t="s">
        <v>73</v>
      </c>
      <c r="BO33" s="4" t="s">
        <v>73</v>
      </c>
      <c r="BP33" s="4" t="s">
        <v>73</v>
      </c>
      <c r="BQ33" s="4" t="s">
        <v>73</v>
      </c>
      <c r="BR33" s="4" t="s">
        <v>73</v>
      </c>
      <c r="BS33" s="4" t="s">
        <v>73</v>
      </c>
      <c r="BT33" s="4" t="s">
        <v>73</v>
      </c>
      <c r="BU33" s="4" t="s">
        <v>73</v>
      </c>
      <c r="BV33" s="4" t="s">
        <v>73</v>
      </c>
      <c r="BW33" s="4" t="s">
        <v>73</v>
      </c>
      <c r="BX33" s="4" t="s">
        <v>73</v>
      </c>
      <c r="BY33" s="4" t="s">
        <v>73</v>
      </c>
      <c r="BZ33" s="4" t="s">
        <v>73</v>
      </c>
      <c r="CA33" s="4" t="s">
        <v>73</v>
      </c>
      <c r="CB33" s="4" t="s">
        <v>73</v>
      </c>
      <c r="CC33" s="4" t="s">
        <v>73</v>
      </c>
      <c r="CD33" s="4" t="s">
        <v>73</v>
      </c>
      <c r="CE33" s="4">
        <v>1</v>
      </c>
      <c r="CF33" s="4">
        <v>0.13200000000000001</v>
      </c>
      <c r="CG33" s="4" t="s">
        <v>73</v>
      </c>
      <c r="CH33" s="4" t="s">
        <v>73</v>
      </c>
      <c r="CI33" s="4" t="s">
        <v>73</v>
      </c>
      <c r="CJ33" s="4" t="s">
        <v>73</v>
      </c>
      <c r="CK33" s="4" t="s">
        <v>73</v>
      </c>
      <c r="CL33" s="4" t="s">
        <v>73</v>
      </c>
      <c r="CM33" s="4" t="s">
        <v>73</v>
      </c>
      <c r="CN33" s="4" t="s">
        <v>73</v>
      </c>
      <c r="CO33" s="4" t="s">
        <v>73</v>
      </c>
      <c r="CP33" s="4" t="s">
        <v>73</v>
      </c>
    </row>
    <row r="34" spans="1:94" x14ac:dyDescent="0.25">
      <c r="A34" s="4" t="s">
        <v>99</v>
      </c>
      <c r="B34" s="4" t="s">
        <v>34</v>
      </c>
      <c r="C34" s="4" t="s">
        <v>73</v>
      </c>
      <c r="D34" s="4" t="s">
        <v>73</v>
      </c>
      <c r="E34" s="4" t="s">
        <v>73</v>
      </c>
      <c r="F34" s="4" t="s">
        <v>73</v>
      </c>
      <c r="G34" s="4" t="s">
        <v>73</v>
      </c>
      <c r="H34" s="4" t="s">
        <v>73</v>
      </c>
      <c r="I34" s="4" t="s">
        <v>73</v>
      </c>
      <c r="J34" s="14" t="s">
        <v>73</v>
      </c>
      <c r="K34" s="4">
        <v>1</v>
      </c>
      <c r="L34" s="14">
        <v>9.8000000000000004E-2</v>
      </c>
      <c r="M34" s="4">
        <v>29</v>
      </c>
      <c r="N34" s="14">
        <v>2.8450000000000002</v>
      </c>
      <c r="O34" s="4">
        <v>2</v>
      </c>
      <c r="P34" s="14">
        <v>0.19600000000000001</v>
      </c>
      <c r="Q34" s="4" t="s">
        <v>73</v>
      </c>
      <c r="R34" s="4" t="s">
        <v>73</v>
      </c>
      <c r="S34" s="4" t="s">
        <v>73</v>
      </c>
      <c r="T34" s="4" t="s">
        <v>73</v>
      </c>
      <c r="U34" s="4" t="s">
        <v>73</v>
      </c>
      <c r="V34" s="4" t="s">
        <v>73</v>
      </c>
      <c r="W34" s="4" t="s">
        <v>73</v>
      </c>
      <c r="X34" s="4" t="s">
        <v>73</v>
      </c>
      <c r="Y34" s="4" t="s">
        <v>73</v>
      </c>
      <c r="Z34" s="4" t="s">
        <v>73</v>
      </c>
      <c r="AA34" s="4" t="s">
        <v>73</v>
      </c>
      <c r="AB34" s="4" t="s">
        <v>73</v>
      </c>
      <c r="AC34" s="4" t="s">
        <v>73</v>
      </c>
      <c r="AD34" s="4" t="s">
        <v>73</v>
      </c>
      <c r="AE34" s="4">
        <v>4</v>
      </c>
      <c r="AF34" s="4">
        <v>0.39200000000000002</v>
      </c>
      <c r="AG34" s="4" t="s">
        <v>73</v>
      </c>
      <c r="AH34" s="4" t="s">
        <v>73</v>
      </c>
      <c r="AI34" s="4" t="s">
        <v>73</v>
      </c>
      <c r="AJ34" s="4" t="s">
        <v>73</v>
      </c>
      <c r="AK34" s="4" t="s">
        <v>73</v>
      </c>
      <c r="AL34" s="4" t="s">
        <v>73</v>
      </c>
      <c r="AM34" s="4" t="s">
        <v>73</v>
      </c>
      <c r="AN34" s="4" t="s">
        <v>73</v>
      </c>
      <c r="AO34" s="4" t="s">
        <v>73</v>
      </c>
      <c r="AP34" s="4" t="s">
        <v>73</v>
      </c>
      <c r="AQ34" s="4">
        <v>2</v>
      </c>
      <c r="AR34" s="4">
        <v>0.19600000000000001</v>
      </c>
      <c r="AS34" s="4" t="s">
        <v>73</v>
      </c>
      <c r="AT34" s="4" t="s">
        <v>73</v>
      </c>
      <c r="AU34" s="4" t="s">
        <v>73</v>
      </c>
      <c r="AV34" s="4" t="s">
        <v>73</v>
      </c>
      <c r="AW34" s="4" t="s">
        <v>73</v>
      </c>
      <c r="AX34" s="4" t="s">
        <v>73</v>
      </c>
      <c r="AY34" s="4" t="s">
        <v>73</v>
      </c>
      <c r="AZ34" s="4" t="s">
        <v>73</v>
      </c>
      <c r="BA34" s="4" t="s">
        <v>73</v>
      </c>
      <c r="BB34" s="4" t="s">
        <v>73</v>
      </c>
      <c r="BC34" s="4" t="s">
        <v>73</v>
      </c>
      <c r="BD34" s="4" t="s">
        <v>73</v>
      </c>
      <c r="BE34" s="4" t="s">
        <v>73</v>
      </c>
      <c r="BF34" s="4" t="s">
        <v>73</v>
      </c>
      <c r="BG34" s="4" t="s">
        <v>73</v>
      </c>
      <c r="BH34" s="4" t="s">
        <v>73</v>
      </c>
      <c r="BI34" s="4" t="s">
        <v>73</v>
      </c>
      <c r="BJ34" s="4" t="s">
        <v>73</v>
      </c>
      <c r="BK34" s="4" t="s">
        <v>73</v>
      </c>
      <c r="BL34" s="4" t="s">
        <v>73</v>
      </c>
      <c r="BM34" s="4" t="s">
        <v>73</v>
      </c>
      <c r="BN34" s="4" t="s">
        <v>73</v>
      </c>
      <c r="BO34" s="4">
        <v>1</v>
      </c>
      <c r="BP34" s="4">
        <v>9.8000000000000004E-2</v>
      </c>
      <c r="BQ34" s="4" t="s">
        <v>73</v>
      </c>
      <c r="BR34" s="4" t="s">
        <v>73</v>
      </c>
      <c r="BS34" s="4" t="s">
        <v>73</v>
      </c>
      <c r="BT34" s="4" t="s">
        <v>73</v>
      </c>
      <c r="BU34" s="4" t="s">
        <v>73</v>
      </c>
      <c r="BV34" s="4" t="s">
        <v>73</v>
      </c>
      <c r="BW34" s="4">
        <v>1</v>
      </c>
      <c r="BX34" s="4">
        <v>9.8000000000000004E-2</v>
      </c>
      <c r="BY34" s="4" t="s">
        <v>73</v>
      </c>
      <c r="BZ34" s="4" t="s">
        <v>73</v>
      </c>
      <c r="CA34" s="4" t="s">
        <v>73</v>
      </c>
      <c r="CB34" s="4" t="s">
        <v>73</v>
      </c>
      <c r="CC34" s="4" t="s">
        <v>73</v>
      </c>
      <c r="CD34" s="4" t="s">
        <v>73</v>
      </c>
      <c r="CE34" s="4">
        <v>7</v>
      </c>
      <c r="CF34" s="4">
        <v>0.68700000000000006</v>
      </c>
      <c r="CG34" s="4">
        <v>3</v>
      </c>
      <c r="CH34" s="4">
        <v>0.29399999999999998</v>
      </c>
      <c r="CI34" s="4">
        <v>5</v>
      </c>
      <c r="CJ34" s="14">
        <v>0.49</v>
      </c>
      <c r="CK34" s="4">
        <v>1</v>
      </c>
      <c r="CL34" s="4">
        <v>9.8000000000000004E-2</v>
      </c>
      <c r="CM34" s="4">
        <v>5</v>
      </c>
      <c r="CN34" s="14">
        <v>0.49</v>
      </c>
      <c r="CO34" s="4">
        <v>1</v>
      </c>
      <c r="CP34" s="4">
        <v>9.8000000000000004E-2</v>
      </c>
    </row>
    <row r="35" spans="1:94" x14ac:dyDescent="0.25">
      <c r="A35" s="4" t="s">
        <v>100</v>
      </c>
      <c r="B35" s="4" t="s">
        <v>35</v>
      </c>
      <c r="C35" s="4" t="s">
        <v>73</v>
      </c>
      <c r="D35" s="4" t="s">
        <v>73</v>
      </c>
      <c r="E35" s="4" t="s">
        <v>73</v>
      </c>
      <c r="F35" s="4" t="s">
        <v>73</v>
      </c>
      <c r="G35" s="4" t="s">
        <v>73</v>
      </c>
      <c r="H35" s="4" t="s">
        <v>73</v>
      </c>
      <c r="I35" s="4" t="s">
        <v>73</v>
      </c>
      <c r="J35" s="14" t="s">
        <v>73</v>
      </c>
      <c r="K35" s="4" t="s">
        <v>73</v>
      </c>
      <c r="L35" s="14" t="s">
        <v>73</v>
      </c>
      <c r="M35" s="4">
        <v>17</v>
      </c>
      <c r="N35" s="14">
        <v>4.2709999999999999</v>
      </c>
      <c r="O35" s="4">
        <v>1</v>
      </c>
      <c r="P35" s="14">
        <v>0.251</v>
      </c>
      <c r="Q35" s="4" t="s">
        <v>73</v>
      </c>
      <c r="R35" s="4" t="s">
        <v>73</v>
      </c>
      <c r="S35" s="4" t="s">
        <v>73</v>
      </c>
      <c r="T35" s="4" t="s">
        <v>73</v>
      </c>
      <c r="U35" s="4" t="s">
        <v>73</v>
      </c>
      <c r="V35" s="4" t="s">
        <v>73</v>
      </c>
      <c r="W35" s="4" t="s">
        <v>73</v>
      </c>
      <c r="X35" s="4" t="s">
        <v>73</v>
      </c>
      <c r="Y35" s="4" t="s">
        <v>73</v>
      </c>
      <c r="Z35" s="4" t="s">
        <v>73</v>
      </c>
      <c r="AA35" s="4" t="s">
        <v>73</v>
      </c>
      <c r="AB35" s="4" t="s">
        <v>73</v>
      </c>
      <c r="AC35" s="4" t="s">
        <v>73</v>
      </c>
      <c r="AD35" s="4" t="s">
        <v>73</v>
      </c>
      <c r="AE35" s="4" t="s">
        <v>73</v>
      </c>
      <c r="AF35" s="4" t="s">
        <v>73</v>
      </c>
      <c r="AG35" s="4" t="s">
        <v>73</v>
      </c>
      <c r="AH35" s="4" t="s">
        <v>73</v>
      </c>
      <c r="AI35" s="4" t="s">
        <v>73</v>
      </c>
      <c r="AJ35" s="4" t="s">
        <v>73</v>
      </c>
      <c r="AK35" s="4" t="s">
        <v>73</v>
      </c>
      <c r="AL35" s="4" t="s">
        <v>73</v>
      </c>
      <c r="AM35" s="4" t="s">
        <v>73</v>
      </c>
      <c r="AN35" s="4" t="s">
        <v>73</v>
      </c>
      <c r="AO35" s="4" t="s">
        <v>73</v>
      </c>
      <c r="AP35" s="4" t="s">
        <v>73</v>
      </c>
      <c r="AQ35" s="4" t="s">
        <v>73</v>
      </c>
      <c r="AR35" s="4" t="s">
        <v>73</v>
      </c>
      <c r="AS35" s="4" t="s">
        <v>73</v>
      </c>
      <c r="AT35" s="4" t="s">
        <v>73</v>
      </c>
      <c r="AU35" s="4" t="s">
        <v>73</v>
      </c>
      <c r="AV35" s="4" t="s">
        <v>73</v>
      </c>
      <c r="AW35" s="4" t="s">
        <v>73</v>
      </c>
      <c r="AX35" s="4" t="s">
        <v>73</v>
      </c>
      <c r="AY35" s="4" t="s">
        <v>73</v>
      </c>
      <c r="AZ35" s="4" t="s">
        <v>73</v>
      </c>
      <c r="BA35" s="4" t="s">
        <v>73</v>
      </c>
      <c r="BB35" s="4" t="s">
        <v>73</v>
      </c>
      <c r="BC35" s="4">
        <v>2</v>
      </c>
      <c r="BD35" s="4">
        <v>0.503</v>
      </c>
      <c r="BE35" s="4" t="s">
        <v>73</v>
      </c>
      <c r="BF35" s="4" t="s">
        <v>73</v>
      </c>
      <c r="BG35" s="4" t="s">
        <v>73</v>
      </c>
      <c r="BH35" s="4" t="s">
        <v>73</v>
      </c>
      <c r="BI35" s="4" t="s">
        <v>73</v>
      </c>
      <c r="BJ35" s="4" t="s">
        <v>73</v>
      </c>
      <c r="BK35" s="4" t="s">
        <v>73</v>
      </c>
      <c r="BL35" s="4" t="s">
        <v>73</v>
      </c>
      <c r="BM35" s="4" t="s">
        <v>73</v>
      </c>
      <c r="BN35" s="4" t="s">
        <v>73</v>
      </c>
      <c r="BO35" s="4" t="s">
        <v>73</v>
      </c>
      <c r="BP35" s="4" t="s">
        <v>73</v>
      </c>
      <c r="BQ35" s="4" t="s">
        <v>73</v>
      </c>
      <c r="BR35" s="4" t="s">
        <v>73</v>
      </c>
      <c r="BS35" s="4" t="s">
        <v>73</v>
      </c>
      <c r="BT35" s="4" t="s">
        <v>73</v>
      </c>
      <c r="BU35" s="4" t="s">
        <v>73</v>
      </c>
      <c r="BV35" s="4" t="s">
        <v>73</v>
      </c>
      <c r="BW35" s="4" t="s">
        <v>73</v>
      </c>
      <c r="BX35" s="4" t="s">
        <v>73</v>
      </c>
      <c r="BY35" s="4" t="s">
        <v>73</v>
      </c>
      <c r="BZ35" s="4" t="s">
        <v>73</v>
      </c>
      <c r="CA35" s="4">
        <v>1</v>
      </c>
      <c r="CB35" s="4">
        <v>0.251</v>
      </c>
      <c r="CC35" s="4" t="s">
        <v>73</v>
      </c>
      <c r="CD35" s="4" t="s">
        <v>73</v>
      </c>
      <c r="CE35" s="4">
        <v>1</v>
      </c>
      <c r="CF35" s="4">
        <v>0.251</v>
      </c>
      <c r="CG35" s="4" t="s">
        <v>73</v>
      </c>
      <c r="CH35" s="4" t="s">
        <v>73</v>
      </c>
      <c r="CI35" s="4">
        <v>3</v>
      </c>
      <c r="CJ35" s="4">
        <v>0.754</v>
      </c>
      <c r="CK35" s="4" t="s">
        <v>73</v>
      </c>
      <c r="CL35" s="4" t="s">
        <v>73</v>
      </c>
      <c r="CM35" s="4">
        <v>3</v>
      </c>
      <c r="CN35" s="4">
        <v>0.754</v>
      </c>
      <c r="CO35" s="4" t="s">
        <v>73</v>
      </c>
      <c r="CP35" s="4" t="s">
        <v>73</v>
      </c>
    </row>
    <row r="36" spans="1:94" x14ac:dyDescent="0.25">
      <c r="A36" s="4" t="s">
        <v>101</v>
      </c>
      <c r="B36" s="4" t="s">
        <v>36</v>
      </c>
      <c r="C36" s="4" t="s">
        <v>73</v>
      </c>
      <c r="D36" s="4" t="s">
        <v>73</v>
      </c>
      <c r="E36" s="4" t="s">
        <v>73</v>
      </c>
      <c r="F36" s="4" t="s">
        <v>73</v>
      </c>
      <c r="G36" s="4" t="s">
        <v>73</v>
      </c>
      <c r="H36" s="4" t="s">
        <v>73</v>
      </c>
      <c r="I36" s="4" t="s">
        <v>73</v>
      </c>
      <c r="J36" s="14" t="s">
        <v>73</v>
      </c>
      <c r="K36" s="4" t="s">
        <v>73</v>
      </c>
      <c r="L36" s="14" t="s">
        <v>73</v>
      </c>
      <c r="M36" s="4">
        <v>7</v>
      </c>
      <c r="N36" s="14">
        <v>1.452</v>
      </c>
      <c r="O36" s="4" t="s">
        <v>73</v>
      </c>
      <c r="P36" s="14" t="s">
        <v>73</v>
      </c>
      <c r="Q36" s="4" t="s">
        <v>73</v>
      </c>
      <c r="R36" s="4" t="s">
        <v>73</v>
      </c>
      <c r="S36" s="4" t="s">
        <v>73</v>
      </c>
      <c r="T36" s="4" t="s">
        <v>73</v>
      </c>
      <c r="U36" s="4" t="s">
        <v>73</v>
      </c>
      <c r="V36" s="4" t="s">
        <v>73</v>
      </c>
      <c r="W36" s="4" t="s">
        <v>73</v>
      </c>
      <c r="X36" s="4" t="s">
        <v>73</v>
      </c>
      <c r="Y36" s="4" t="s">
        <v>73</v>
      </c>
      <c r="Z36" s="4" t="s">
        <v>73</v>
      </c>
      <c r="AA36" s="4" t="s">
        <v>73</v>
      </c>
      <c r="AB36" s="4" t="s">
        <v>73</v>
      </c>
      <c r="AC36" s="4" t="s">
        <v>73</v>
      </c>
      <c r="AD36" s="4" t="s">
        <v>73</v>
      </c>
      <c r="AE36" s="4" t="s">
        <v>73</v>
      </c>
      <c r="AF36" s="4" t="s">
        <v>73</v>
      </c>
      <c r="AG36" s="4">
        <v>1</v>
      </c>
      <c r="AH36" s="4">
        <v>0.20699999999999999</v>
      </c>
      <c r="AI36" s="4" t="s">
        <v>73</v>
      </c>
      <c r="AJ36" s="4" t="s">
        <v>73</v>
      </c>
      <c r="AK36" s="4" t="s">
        <v>73</v>
      </c>
      <c r="AL36" s="4" t="s">
        <v>73</v>
      </c>
      <c r="AM36" s="4" t="s">
        <v>73</v>
      </c>
      <c r="AN36" s="4" t="s">
        <v>73</v>
      </c>
      <c r="AO36" s="4" t="s">
        <v>73</v>
      </c>
      <c r="AP36" s="4" t="s">
        <v>73</v>
      </c>
      <c r="AQ36" s="4" t="s">
        <v>73</v>
      </c>
      <c r="AR36" s="4" t="s">
        <v>73</v>
      </c>
      <c r="AS36" s="4" t="s">
        <v>73</v>
      </c>
      <c r="AT36" s="4" t="s">
        <v>73</v>
      </c>
      <c r="AU36" s="4" t="s">
        <v>73</v>
      </c>
      <c r="AV36" s="4" t="s">
        <v>73</v>
      </c>
      <c r="AW36" s="4" t="s">
        <v>73</v>
      </c>
      <c r="AX36" s="4" t="s">
        <v>73</v>
      </c>
      <c r="AY36" s="4" t="s">
        <v>73</v>
      </c>
      <c r="AZ36" s="4" t="s">
        <v>73</v>
      </c>
      <c r="BA36" s="4" t="s">
        <v>73</v>
      </c>
      <c r="BB36" s="4" t="s">
        <v>73</v>
      </c>
      <c r="BC36" s="4">
        <v>5</v>
      </c>
      <c r="BD36" s="4">
        <v>1.0369999999999999</v>
      </c>
      <c r="BE36" s="4" t="s">
        <v>73</v>
      </c>
      <c r="BF36" s="4" t="s">
        <v>73</v>
      </c>
      <c r="BG36" s="4" t="s">
        <v>73</v>
      </c>
      <c r="BH36" s="4" t="s">
        <v>73</v>
      </c>
      <c r="BI36" s="4" t="s">
        <v>73</v>
      </c>
      <c r="BJ36" s="4" t="s">
        <v>73</v>
      </c>
      <c r="BK36" s="4" t="s">
        <v>73</v>
      </c>
      <c r="BL36" s="4" t="s">
        <v>73</v>
      </c>
      <c r="BM36" s="4" t="s">
        <v>73</v>
      </c>
      <c r="BN36" s="4" t="s">
        <v>73</v>
      </c>
      <c r="BO36" s="4" t="s">
        <v>73</v>
      </c>
      <c r="BP36" s="4" t="s">
        <v>73</v>
      </c>
      <c r="BQ36" s="4" t="s">
        <v>73</v>
      </c>
      <c r="BR36" s="4" t="s">
        <v>73</v>
      </c>
      <c r="BS36" s="4" t="s">
        <v>73</v>
      </c>
      <c r="BT36" s="4" t="s">
        <v>73</v>
      </c>
      <c r="BU36" s="4" t="s">
        <v>73</v>
      </c>
      <c r="BV36" s="4" t="s">
        <v>73</v>
      </c>
      <c r="BW36" s="4" t="s">
        <v>73</v>
      </c>
      <c r="BX36" s="4" t="s">
        <v>73</v>
      </c>
      <c r="BY36" s="4" t="s">
        <v>73</v>
      </c>
      <c r="BZ36" s="4" t="s">
        <v>73</v>
      </c>
      <c r="CA36" s="4" t="s">
        <v>73</v>
      </c>
      <c r="CB36" s="4" t="s">
        <v>73</v>
      </c>
      <c r="CC36" s="4" t="s">
        <v>73</v>
      </c>
      <c r="CD36" s="4" t="s">
        <v>73</v>
      </c>
      <c r="CE36" s="4">
        <v>5</v>
      </c>
      <c r="CF36" s="4">
        <v>1.0369999999999999</v>
      </c>
      <c r="CG36" s="4">
        <v>1</v>
      </c>
      <c r="CH36" s="4">
        <v>0.20699999999999999</v>
      </c>
      <c r="CI36" s="4">
        <v>1</v>
      </c>
      <c r="CJ36" s="4">
        <v>0.20699999999999999</v>
      </c>
      <c r="CK36" s="4">
        <v>1</v>
      </c>
      <c r="CL36" s="4">
        <v>0.20699999999999999</v>
      </c>
      <c r="CM36" s="4">
        <v>1</v>
      </c>
      <c r="CN36" s="4">
        <v>0.20699999999999999</v>
      </c>
      <c r="CO36" s="4">
        <v>1</v>
      </c>
      <c r="CP36" s="4">
        <v>0.20699999999999999</v>
      </c>
    </row>
    <row r="37" spans="1:94" x14ac:dyDescent="0.25">
      <c r="A37" s="4" t="s">
        <v>102</v>
      </c>
      <c r="B37" s="4" t="s">
        <v>37</v>
      </c>
      <c r="C37" s="4" t="s">
        <v>73</v>
      </c>
      <c r="D37" s="4" t="s">
        <v>73</v>
      </c>
      <c r="E37" s="4" t="s">
        <v>73</v>
      </c>
      <c r="F37" s="4" t="s">
        <v>73</v>
      </c>
      <c r="G37" s="4" t="s">
        <v>73</v>
      </c>
      <c r="H37" s="4" t="s">
        <v>73</v>
      </c>
      <c r="I37" s="4" t="s">
        <v>73</v>
      </c>
      <c r="J37" s="14" t="s">
        <v>73</v>
      </c>
      <c r="K37" s="4" t="s">
        <v>73</v>
      </c>
      <c r="L37" s="14" t="s">
        <v>73</v>
      </c>
      <c r="M37" s="4">
        <v>32</v>
      </c>
      <c r="N37" s="14">
        <v>4.9790000000000001</v>
      </c>
      <c r="O37" s="4">
        <v>2</v>
      </c>
      <c r="P37" s="14">
        <v>0.311</v>
      </c>
      <c r="Q37" s="4" t="s">
        <v>73</v>
      </c>
      <c r="R37" s="4" t="s">
        <v>73</v>
      </c>
      <c r="S37" s="4" t="s">
        <v>73</v>
      </c>
      <c r="T37" s="4" t="s">
        <v>73</v>
      </c>
      <c r="U37" s="4" t="s">
        <v>73</v>
      </c>
      <c r="V37" s="4" t="s">
        <v>73</v>
      </c>
      <c r="W37" s="4" t="s">
        <v>73</v>
      </c>
      <c r="X37" s="4" t="s">
        <v>73</v>
      </c>
      <c r="Y37" s="4" t="s">
        <v>73</v>
      </c>
      <c r="Z37" s="4" t="s">
        <v>73</v>
      </c>
      <c r="AA37" s="4" t="s">
        <v>73</v>
      </c>
      <c r="AB37" s="4" t="s">
        <v>73</v>
      </c>
      <c r="AC37" s="4" t="s">
        <v>73</v>
      </c>
      <c r="AD37" s="4" t="s">
        <v>73</v>
      </c>
      <c r="AE37" s="4" t="s">
        <v>73</v>
      </c>
      <c r="AF37" s="4" t="s">
        <v>73</v>
      </c>
      <c r="AG37" s="4">
        <v>1</v>
      </c>
      <c r="AH37" s="4">
        <v>0.156</v>
      </c>
      <c r="AI37" s="4" t="s">
        <v>73</v>
      </c>
      <c r="AJ37" s="4" t="s">
        <v>73</v>
      </c>
      <c r="AK37" s="4" t="s">
        <v>73</v>
      </c>
      <c r="AL37" s="4" t="s">
        <v>73</v>
      </c>
      <c r="AM37" s="4" t="s">
        <v>73</v>
      </c>
      <c r="AN37" s="4" t="s">
        <v>73</v>
      </c>
      <c r="AO37" s="4" t="s">
        <v>73</v>
      </c>
      <c r="AP37" s="4" t="s">
        <v>73</v>
      </c>
      <c r="AQ37" s="4" t="s">
        <v>73</v>
      </c>
      <c r="AR37" s="4" t="s">
        <v>73</v>
      </c>
      <c r="AS37" s="4" t="s">
        <v>73</v>
      </c>
      <c r="AT37" s="4" t="s">
        <v>73</v>
      </c>
      <c r="AU37" s="4" t="s">
        <v>73</v>
      </c>
      <c r="AV37" s="4" t="s">
        <v>73</v>
      </c>
      <c r="AW37" s="4" t="s">
        <v>73</v>
      </c>
      <c r="AX37" s="4" t="s">
        <v>73</v>
      </c>
      <c r="AY37" s="4" t="s">
        <v>73</v>
      </c>
      <c r="AZ37" s="4" t="s">
        <v>73</v>
      </c>
      <c r="BA37" s="4" t="s">
        <v>73</v>
      </c>
      <c r="BB37" s="4" t="s">
        <v>73</v>
      </c>
      <c r="BC37" s="4">
        <v>7</v>
      </c>
      <c r="BD37" s="4">
        <v>1.089</v>
      </c>
      <c r="BE37" s="4" t="s">
        <v>73</v>
      </c>
      <c r="BF37" s="4" t="s">
        <v>73</v>
      </c>
      <c r="BG37" s="4" t="s">
        <v>73</v>
      </c>
      <c r="BH37" s="4" t="s">
        <v>73</v>
      </c>
      <c r="BI37" s="4" t="s">
        <v>73</v>
      </c>
      <c r="BJ37" s="4" t="s">
        <v>73</v>
      </c>
      <c r="BK37" s="4" t="s">
        <v>73</v>
      </c>
      <c r="BL37" s="4" t="s">
        <v>73</v>
      </c>
      <c r="BM37" s="4" t="s">
        <v>73</v>
      </c>
      <c r="BN37" s="4" t="s">
        <v>73</v>
      </c>
      <c r="BO37" s="4" t="s">
        <v>73</v>
      </c>
      <c r="BP37" s="4" t="s">
        <v>73</v>
      </c>
      <c r="BQ37" s="4" t="s">
        <v>73</v>
      </c>
      <c r="BR37" s="4" t="s">
        <v>73</v>
      </c>
      <c r="BS37" s="4" t="s">
        <v>73</v>
      </c>
      <c r="BT37" s="4" t="s">
        <v>73</v>
      </c>
      <c r="BU37" s="4" t="s">
        <v>73</v>
      </c>
      <c r="BV37" s="4" t="s">
        <v>73</v>
      </c>
      <c r="BW37" s="4" t="s">
        <v>73</v>
      </c>
      <c r="BX37" s="4" t="s">
        <v>73</v>
      </c>
      <c r="BY37" s="4" t="s">
        <v>73</v>
      </c>
      <c r="BZ37" s="4" t="s">
        <v>73</v>
      </c>
      <c r="CA37" s="4" t="s">
        <v>73</v>
      </c>
      <c r="CB37" s="4" t="s">
        <v>73</v>
      </c>
      <c r="CC37" s="4" t="s">
        <v>73</v>
      </c>
      <c r="CD37" s="4" t="s">
        <v>73</v>
      </c>
      <c r="CE37" s="4">
        <v>3</v>
      </c>
      <c r="CF37" s="4">
        <v>0.46700000000000003</v>
      </c>
      <c r="CG37" s="4">
        <v>2</v>
      </c>
      <c r="CH37" s="4">
        <v>0.311</v>
      </c>
      <c r="CI37" s="4">
        <v>1</v>
      </c>
      <c r="CJ37" s="4">
        <v>0.156</v>
      </c>
      <c r="CK37" s="4" t="s">
        <v>73</v>
      </c>
      <c r="CL37" s="4" t="s">
        <v>73</v>
      </c>
      <c r="CM37" s="4">
        <v>1</v>
      </c>
      <c r="CN37" s="4">
        <v>0.156</v>
      </c>
      <c r="CO37" s="4" t="s">
        <v>73</v>
      </c>
      <c r="CP37" s="4" t="s">
        <v>73</v>
      </c>
    </row>
    <row r="38" spans="1:94" x14ac:dyDescent="0.25">
      <c r="A38" s="4" t="s">
        <v>103</v>
      </c>
      <c r="B38" s="4" t="s">
        <v>38</v>
      </c>
      <c r="C38" s="4" t="s">
        <v>73</v>
      </c>
      <c r="D38" s="4" t="s">
        <v>73</v>
      </c>
      <c r="E38" s="4" t="s">
        <v>73</v>
      </c>
      <c r="F38" s="4" t="s">
        <v>73</v>
      </c>
      <c r="G38" s="4" t="s">
        <v>73</v>
      </c>
      <c r="H38" s="4" t="s">
        <v>73</v>
      </c>
      <c r="I38" s="4" t="s">
        <v>73</v>
      </c>
      <c r="J38" s="14" t="s">
        <v>73</v>
      </c>
      <c r="K38" s="4">
        <v>1</v>
      </c>
      <c r="L38" s="14">
        <v>0.193</v>
      </c>
      <c r="M38" s="4">
        <v>14</v>
      </c>
      <c r="N38" s="14">
        <v>2.7069999999999999</v>
      </c>
      <c r="O38" s="4" t="s">
        <v>73</v>
      </c>
      <c r="P38" s="14" t="s">
        <v>73</v>
      </c>
      <c r="Q38" s="4" t="s">
        <v>73</v>
      </c>
      <c r="R38" s="4" t="s">
        <v>73</v>
      </c>
      <c r="S38" s="4" t="s">
        <v>73</v>
      </c>
      <c r="T38" s="4" t="s">
        <v>73</v>
      </c>
      <c r="U38" s="4" t="s">
        <v>73</v>
      </c>
      <c r="V38" s="4" t="s">
        <v>73</v>
      </c>
      <c r="W38" s="4" t="s">
        <v>73</v>
      </c>
      <c r="X38" s="4" t="s">
        <v>73</v>
      </c>
      <c r="Y38" s="4" t="s">
        <v>73</v>
      </c>
      <c r="Z38" s="4" t="s">
        <v>73</v>
      </c>
      <c r="AA38" s="4" t="s">
        <v>73</v>
      </c>
      <c r="AB38" s="4" t="s">
        <v>73</v>
      </c>
      <c r="AC38" s="4" t="s">
        <v>73</v>
      </c>
      <c r="AD38" s="4" t="s">
        <v>73</v>
      </c>
      <c r="AE38" s="4">
        <v>1</v>
      </c>
      <c r="AF38" s="4">
        <v>0.193</v>
      </c>
      <c r="AG38" s="4" t="s">
        <v>73</v>
      </c>
      <c r="AH38" s="4" t="s">
        <v>73</v>
      </c>
      <c r="AI38" s="4">
        <v>1</v>
      </c>
      <c r="AJ38" s="4">
        <v>0.193</v>
      </c>
      <c r="AK38" s="4" t="s">
        <v>73</v>
      </c>
      <c r="AL38" s="4" t="s">
        <v>73</v>
      </c>
      <c r="AM38" s="4" t="s">
        <v>73</v>
      </c>
      <c r="AN38" s="4" t="s">
        <v>73</v>
      </c>
      <c r="AO38" s="4" t="s">
        <v>73</v>
      </c>
      <c r="AP38" s="4" t="s">
        <v>73</v>
      </c>
      <c r="AQ38" s="4" t="s">
        <v>73</v>
      </c>
      <c r="AR38" s="4" t="s">
        <v>73</v>
      </c>
      <c r="AS38" s="4" t="s">
        <v>73</v>
      </c>
      <c r="AT38" s="4" t="s">
        <v>73</v>
      </c>
      <c r="AU38" s="4" t="s">
        <v>73</v>
      </c>
      <c r="AV38" s="4" t="s">
        <v>73</v>
      </c>
      <c r="AW38" s="4" t="s">
        <v>73</v>
      </c>
      <c r="AX38" s="4" t="s">
        <v>73</v>
      </c>
      <c r="AY38" s="4" t="s">
        <v>73</v>
      </c>
      <c r="AZ38" s="4" t="s">
        <v>73</v>
      </c>
      <c r="BA38" s="4" t="s">
        <v>73</v>
      </c>
      <c r="BB38" s="4" t="s">
        <v>73</v>
      </c>
      <c r="BC38" s="4">
        <v>6</v>
      </c>
      <c r="BD38" s="14">
        <v>1.1599999999999999</v>
      </c>
      <c r="BE38" s="4" t="s">
        <v>73</v>
      </c>
      <c r="BF38" s="4" t="s">
        <v>73</v>
      </c>
      <c r="BG38" s="4" t="s">
        <v>73</v>
      </c>
      <c r="BH38" s="4" t="s">
        <v>73</v>
      </c>
      <c r="BI38" s="4" t="s">
        <v>73</v>
      </c>
      <c r="BJ38" s="4" t="s">
        <v>73</v>
      </c>
      <c r="BK38" s="4" t="s">
        <v>73</v>
      </c>
      <c r="BL38" s="4" t="s">
        <v>73</v>
      </c>
      <c r="BM38" s="4" t="s">
        <v>73</v>
      </c>
      <c r="BN38" s="4" t="s">
        <v>73</v>
      </c>
      <c r="BO38" s="4" t="s">
        <v>73</v>
      </c>
      <c r="BP38" s="4" t="s">
        <v>73</v>
      </c>
      <c r="BQ38" s="4" t="s">
        <v>73</v>
      </c>
      <c r="BR38" s="4" t="s">
        <v>73</v>
      </c>
      <c r="BS38" s="4" t="s">
        <v>73</v>
      </c>
      <c r="BT38" s="4" t="s">
        <v>73</v>
      </c>
      <c r="BU38" s="4" t="s">
        <v>73</v>
      </c>
      <c r="BV38" s="4" t="s">
        <v>73</v>
      </c>
      <c r="BW38" s="4">
        <v>1</v>
      </c>
      <c r="BX38" s="4">
        <v>0.193</v>
      </c>
      <c r="BY38" s="4" t="s">
        <v>73</v>
      </c>
      <c r="BZ38" s="4" t="s">
        <v>73</v>
      </c>
      <c r="CA38" s="4">
        <v>1</v>
      </c>
      <c r="CB38" s="4">
        <v>0.193</v>
      </c>
      <c r="CC38" s="4" t="s">
        <v>73</v>
      </c>
      <c r="CD38" s="4" t="s">
        <v>73</v>
      </c>
      <c r="CE38" s="4">
        <v>4</v>
      </c>
      <c r="CF38" s="4">
        <v>0.77300000000000002</v>
      </c>
      <c r="CG38" s="4" t="s">
        <v>73</v>
      </c>
      <c r="CH38" s="4" t="s">
        <v>73</v>
      </c>
      <c r="CI38" s="4">
        <v>2</v>
      </c>
      <c r="CJ38" s="4">
        <v>0.38700000000000001</v>
      </c>
      <c r="CK38" s="4" t="s">
        <v>73</v>
      </c>
      <c r="CL38" s="4" t="s">
        <v>73</v>
      </c>
      <c r="CM38" s="4">
        <v>2</v>
      </c>
      <c r="CN38" s="4">
        <v>0.38700000000000001</v>
      </c>
      <c r="CO38" s="4" t="s">
        <v>73</v>
      </c>
      <c r="CP38" s="4" t="s">
        <v>73</v>
      </c>
    </row>
    <row r="39" spans="1:94" x14ac:dyDescent="0.25">
      <c r="A39" s="4" t="s">
        <v>104</v>
      </c>
      <c r="B39" s="4" t="s">
        <v>39</v>
      </c>
      <c r="C39" s="4" t="s">
        <v>73</v>
      </c>
      <c r="D39" s="4" t="s">
        <v>73</v>
      </c>
      <c r="E39" s="4">
        <v>1</v>
      </c>
      <c r="F39" s="4">
        <v>7.4999999999999997E-2</v>
      </c>
      <c r="G39" s="4" t="s">
        <v>73</v>
      </c>
      <c r="H39" s="4" t="s">
        <v>73</v>
      </c>
      <c r="I39" s="4">
        <v>1</v>
      </c>
      <c r="J39" s="14">
        <v>7.4999999999999997E-2</v>
      </c>
      <c r="K39" s="4">
        <v>3</v>
      </c>
      <c r="L39" s="14">
        <v>0.224</v>
      </c>
      <c r="M39" s="4">
        <v>49</v>
      </c>
      <c r="N39" s="14">
        <v>3.665</v>
      </c>
      <c r="O39" s="4">
        <v>1</v>
      </c>
      <c r="P39" s="14">
        <v>7.4999999999999997E-2</v>
      </c>
      <c r="Q39" s="4" t="s">
        <v>73</v>
      </c>
      <c r="R39" s="4" t="s">
        <v>73</v>
      </c>
      <c r="S39" s="4" t="s">
        <v>73</v>
      </c>
      <c r="T39" s="4" t="s">
        <v>73</v>
      </c>
      <c r="U39" s="4" t="s">
        <v>73</v>
      </c>
      <c r="V39" s="4" t="s">
        <v>73</v>
      </c>
      <c r="W39" s="4" t="s">
        <v>73</v>
      </c>
      <c r="X39" s="4" t="s">
        <v>73</v>
      </c>
      <c r="Y39" s="4" t="s">
        <v>73</v>
      </c>
      <c r="Z39" s="4" t="s">
        <v>73</v>
      </c>
      <c r="AA39" s="4" t="s">
        <v>73</v>
      </c>
      <c r="AB39" s="4" t="s">
        <v>73</v>
      </c>
      <c r="AC39" s="4" t="s">
        <v>73</v>
      </c>
      <c r="AD39" s="4" t="s">
        <v>73</v>
      </c>
      <c r="AE39" s="4">
        <v>8</v>
      </c>
      <c r="AF39" s="4">
        <v>0.59799999999999998</v>
      </c>
      <c r="AG39" s="4">
        <v>1</v>
      </c>
      <c r="AH39" s="4">
        <v>7.4999999999999997E-2</v>
      </c>
      <c r="AI39" s="4" t="s">
        <v>73</v>
      </c>
      <c r="AJ39" s="4" t="s">
        <v>73</v>
      </c>
      <c r="AK39" s="4" t="s">
        <v>73</v>
      </c>
      <c r="AL39" s="4" t="s">
        <v>73</v>
      </c>
      <c r="AM39" s="4" t="s">
        <v>73</v>
      </c>
      <c r="AN39" s="4" t="s">
        <v>73</v>
      </c>
      <c r="AO39" s="4" t="s">
        <v>73</v>
      </c>
      <c r="AP39" s="4" t="s">
        <v>73</v>
      </c>
      <c r="AQ39" s="4" t="s">
        <v>73</v>
      </c>
      <c r="AR39" s="4" t="s">
        <v>73</v>
      </c>
      <c r="AS39" s="4" t="s">
        <v>73</v>
      </c>
      <c r="AT39" s="4" t="s">
        <v>73</v>
      </c>
      <c r="AU39" s="4" t="s">
        <v>73</v>
      </c>
      <c r="AV39" s="4" t="s">
        <v>73</v>
      </c>
      <c r="AW39" s="4" t="s">
        <v>73</v>
      </c>
      <c r="AX39" s="4" t="s">
        <v>73</v>
      </c>
      <c r="AY39" s="4">
        <v>1</v>
      </c>
      <c r="AZ39" s="4">
        <v>7.4999999999999997E-2</v>
      </c>
      <c r="BA39" s="4" t="s">
        <v>73</v>
      </c>
      <c r="BB39" s="4" t="s">
        <v>73</v>
      </c>
      <c r="BC39" s="4">
        <v>17</v>
      </c>
      <c r="BD39" s="4">
        <v>1.272</v>
      </c>
      <c r="BE39" s="4" t="s">
        <v>73</v>
      </c>
      <c r="BF39" s="4" t="s">
        <v>73</v>
      </c>
      <c r="BG39" s="4" t="s">
        <v>73</v>
      </c>
      <c r="BH39" s="4" t="s">
        <v>73</v>
      </c>
      <c r="BI39" s="4" t="s">
        <v>73</v>
      </c>
      <c r="BJ39" s="4" t="s">
        <v>73</v>
      </c>
      <c r="BK39" s="4" t="s">
        <v>73</v>
      </c>
      <c r="BL39" s="4" t="s">
        <v>73</v>
      </c>
      <c r="BM39" s="4" t="s">
        <v>73</v>
      </c>
      <c r="BN39" s="4" t="s">
        <v>73</v>
      </c>
      <c r="BO39" s="4" t="s">
        <v>73</v>
      </c>
      <c r="BP39" s="4" t="s">
        <v>73</v>
      </c>
      <c r="BQ39" s="4" t="s">
        <v>73</v>
      </c>
      <c r="BR39" s="4" t="s">
        <v>73</v>
      </c>
      <c r="BS39" s="4" t="s">
        <v>73</v>
      </c>
      <c r="BT39" s="4" t="s">
        <v>73</v>
      </c>
      <c r="BU39" s="4" t="s">
        <v>73</v>
      </c>
      <c r="BV39" s="4" t="s">
        <v>73</v>
      </c>
      <c r="BW39" s="4" t="s">
        <v>73</v>
      </c>
      <c r="BX39" s="4" t="s">
        <v>73</v>
      </c>
      <c r="BY39" s="4" t="s">
        <v>73</v>
      </c>
      <c r="BZ39" s="4" t="s">
        <v>73</v>
      </c>
      <c r="CA39" s="4" t="s">
        <v>73</v>
      </c>
      <c r="CB39" s="4" t="s">
        <v>73</v>
      </c>
      <c r="CC39" s="4" t="s">
        <v>73</v>
      </c>
      <c r="CD39" s="4" t="s">
        <v>73</v>
      </c>
      <c r="CE39" s="4">
        <v>8</v>
      </c>
      <c r="CF39" s="4">
        <v>0.59799999999999998</v>
      </c>
      <c r="CG39" s="4" t="s">
        <v>73</v>
      </c>
      <c r="CH39" s="4" t="s">
        <v>73</v>
      </c>
      <c r="CI39" s="4">
        <v>8</v>
      </c>
      <c r="CJ39" s="4">
        <v>0.59799999999999998</v>
      </c>
      <c r="CK39" s="4">
        <v>4</v>
      </c>
      <c r="CL39" s="4">
        <v>0.29899999999999999</v>
      </c>
      <c r="CM39" s="4">
        <v>8</v>
      </c>
      <c r="CN39" s="4">
        <v>0.59799999999999998</v>
      </c>
      <c r="CO39" s="4">
        <v>4</v>
      </c>
      <c r="CP39" s="4">
        <v>0.29899999999999999</v>
      </c>
    </row>
    <row r="40" spans="1:94" x14ac:dyDescent="0.25">
      <c r="A40" s="4" t="s">
        <v>105</v>
      </c>
      <c r="B40" s="4" t="s">
        <v>40</v>
      </c>
      <c r="C40" s="4" t="s">
        <v>73</v>
      </c>
      <c r="D40" s="4" t="s">
        <v>73</v>
      </c>
      <c r="E40" s="4">
        <v>1</v>
      </c>
      <c r="F40" s="4">
        <v>0.245</v>
      </c>
      <c r="G40" s="4" t="s">
        <v>73</v>
      </c>
      <c r="H40" s="4" t="s">
        <v>73</v>
      </c>
      <c r="I40" s="4" t="s">
        <v>73</v>
      </c>
      <c r="J40" s="14" t="s">
        <v>73</v>
      </c>
      <c r="K40" s="4">
        <v>1</v>
      </c>
      <c r="L40" s="14">
        <v>0.245</v>
      </c>
      <c r="M40" s="4">
        <v>12</v>
      </c>
      <c r="N40" s="14">
        <v>2.944</v>
      </c>
      <c r="O40" s="4" t="s">
        <v>73</v>
      </c>
      <c r="P40" s="14" t="s">
        <v>73</v>
      </c>
      <c r="Q40" s="4" t="s">
        <v>73</v>
      </c>
      <c r="R40" s="4" t="s">
        <v>73</v>
      </c>
      <c r="S40" s="4" t="s">
        <v>73</v>
      </c>
      <c r="T40" s="4" t="s">
        <v>73</v>
      </c>
      <c r="U40" s="4" t="s">
        <v>73</v>
      </c>
      <c r="V40" s="4" t="s">
        <v>73</v>
      </c>
      <c r="W40" s="4" t="s">
        <v>73</v>
      </c>
      <c r="X40" s="4" t="s">
        <v>73</v>
      </c>
      <c r="Y40" s="4" t="s">
        <v>73</v>
      </c>
      <c r="Z40" s="4" t="s">
        <v>73</v>
      </c>
      <c r="AA40" s="4" t="s">
        <v>73</v>
      </c>
      <c r="AB40" s="4" t="s">
        <v>73</v>
      </c>
      <c r="AC40" s="4" t="s">
        <v>73</v>
      </c>
      <c r="AD40" s="4" t="s">
        <v>73</v>
      </c>
      <c r="AE40" s="4" t="s">
        <v>73</v>
      </c>
      <c r="AF40" s="4" t="s">
        <v>73</v>
      </c>
      <c r="AG40" s="4" t="s">
        <v>73</v>
      </c>
      <c r="AH40" s="4" t="s">
        <v>73</v>
      </c>
      <c r="AI40" s="4" t="s">
        <v>73</v>
      </c>
      <c r="AJ40" s="4" t="s">
        <v>73</v>
      </c>
      <c r="AK40" s="4" t="s">
        <v>73</v>
      </c>
      <c r="AL40" s="4" t="s">
        <v>73</v>
      </c>
      <c r="AM40" s="4" t="s">
        <v>73</v>
      </c>
      <c r="AN40" s="4" t="s">
        <v>73</v>
      </c>
      <c r="AO40" s="4" t="s">
        <v>73</v>
      </c>
      <c r="AP40" s="4" t="s">
        <v>73</v>
      </c>
      <c r="AQ40" s="4">
        <v>1</v>
      </c>
      <c r="AR40" s="4">
        <v>0.245</v>
      </c>
      <c r="AS40" s="4" t="s">
        <v>73</v>
      </c>
      <c r="AT40" s="4" t="s">
        <v>73</v>
      </c>
      <c r="AU40" s="4" t="s">
        <v>73</v>
      </c>
      <c r="AV40" s="4" t="s">
        <v>73</v>
      </c>
      <c r="AW40" s="4" t="s">
        <v>73</v>
      </c>
      <c r="AX40" s="4" t="s">
        <v>73</v>
      </c>
      <c r="AY40" s="4" t="s">
        <v>73</v>
      </c>
      <c r="AZ40" s="4" t="s">
        <v>73</v>
      </c>
      <c r="BA40" s="4" t="s">
        <v>73</v>
      </c>
      <c r="BB40" s="4" t="s">
        <v>73</v>
      </c>
      <c r="BC40" s="4">
        <v>1</v>
      </c>
      <c r="BD40" s="4">
        <v>0.245</v>
      </c>
      <c r="BE40" s="4" t="s">
        <v>73</v>
      </c>
      <c r="BF40" s="4" t="s">
        <v>73</v>
      </c>
      <c r="BG40" s="4" t="s">
        <v>73</v>
      </c>
      <c r="BH40" s="4" t="s">
        <v>73</v>
      </c>
      <c r="BI40" s="4" t="s">
        <v>73</v>
      </c>
      <c r="BJ40" s="4" t="s">
        <v>73</v>
      </c>
      <c r="BK40" s="4" t="s">
        <v>73</v>
      </c>
      <c r="BL40" s="4" t="s">
        <v>73</v>
      </c>
      <c r="BM40" s="4" t="s">
        <v>73</v>
      </c>
      <c r="BN40" s="4" t="s">
        <v>73</v>
      </c>
      <c r="BO40" s="4" t="s">
        <v>73</v>
      </c>
      <c r="BP40" s="4" t="s">
        <v>73</v>
      </c>
      <c r="BQ40" s="4" t="s">
        <v>73</v>
      </c>
      <c r="BR40" s="4" t="s">
        <v>73</v>
      </c>
      <c r="BS40" s="4" t="s">
        <v>73</v>
      </c>
      <c r="BT40" s="4" t="s">
        <v>73</v>
      </c>
      <c r="BU40" s="4" t="s">
        <v>73</v>
      </c>
      <c r="BV40" s="4" t="s">
        <v>73</v>
      </c>
      <c r="BW40" s="4" t="s">
        <v>73</v>
      </c>
      <c r="BX40" s="4" t="s">
        <v>73</v>
      </c>
      <c r="BY40" s="4" t="s">
        <v>73</v>
      </c>
      <c r="BZ40" s="4" t="s">
        <v>73</v>
      </c>
      <c r="CA40" s="4" t="s">
        <v>73</v>
      </c>
      <c r="CB40" s="4" t="s">
        <v>73</v>
      </c>
      <c r="CC40" s="4" t="s">
        <v>73</v>
      </c>
      <c r="CD40" s="4" t="s">
        <v>73</v>
      </c>
      <c r="CE40" s="4">
        <v>1</v>
      </c>
      <c r="CF40" s="4">
        <v>0.245</v>
      </c>
      <c r="CG40" s="4" t="s">
        <v>73</v>
      </c>
      <c r="CH40" s="4" t="s">
        <v>73</v>
      </c>
      <c r="CI40" s="4">
        <v>4</v>
      </c>
      <c r="CJ40" s="4">
        <v>0.98099999999999998</v>
      </c>
      <c r="CK40" s="4">
        <v>2</v>
      </c>
      <c r="CL40" s="4">
        <v>0.49099999999999999</v>
      </c>
      <c r="CM40" s="4">
        <v>4</v>
      </c>
      <c r="CN40" s="4">
        <v>0.98099999999999998</v>
      </c>
      <c r="CO40" s="4">
        <v>2</v>
      </c>
      <c r="CP40" s="4">
        <v>0.49099999999999999</v>
      </c>
    </row>
    <row r="41" spans="1:94" x14ac:dyDescent="0.25">
      <c r="A41" s="4" t="s">
        <v>106</v>
      </c>
      <c r="B41" s="4" t="s">
        <v>41</v>
      </c>
      <c r="C41" s="4" t="s">
        <v>73</v>
      </c>
      <c r="D41" s="4" t="s">
        <v>73</v>
      </c>
      <c r="E41" s="4" t="s">
        <v>73</v>
      </c>
      <c r="F41" s="4" t="s">
        <v>73</v>
      </c>
      <c r="G41" s="4" t="s">
        <v>73</v>
      </c>
      <c r="H41" s="4" t="s">
        <v>73</v>
      </c>
      <c r="I41" s="4" t="s">
        <v>73</v>
      </c>
      <c r="J41" s="14" t="s">
        <v>73</v>
      </c>
      <c r="K41" s="4">
        <v>2</v>
      </c>
      <c r="L41" s="14">
        <v>0.26600000000000001</v>
      </c>
      <c r="M41" s="4">
        <v>38</v>
      </c>
      <c r="N41" s="14">
        <v>5.0519999999999996</v>
      </c>
      <c r="O41" s="4">
        <v>3</v>
      </c>
      <c r="P41" s="14">
        <v>0.39900000000000002</v>
      </c>
      <c r="Q41" s="4" t="s">
        <v>73</v>
      </c>
      <c r="R41" s="4" t="s">
        <v>73</v>
      </c>
      <c r="S41" s="4" t="s">
        <v>73</v>
      </c>
      <c r="T41" s="4" t="s">
        <v>73</v>
      </c>
      <c r="U41" s="4" t="s">
        <v>73</v>
      </c>
      <c r="V41" s="4" t="s">
        <v>73</v>
      </c>
      <c r="W41" s="4" t="s">
        <v>73</v>
      </c>
      <c r="X41" s="4" t="s">
        <v>73</v>
      </c>
      <c r="Y41" s="4" t="s">
        <v>73</v>
      </c>
      <c r="Z41" s="4" t="s">
        <v>73</v>
      </c>
      <c r="AA41" s="4" t="s">
        <v>73</v>
      </c>
      <c r="AB41" s="4" t="s">
        <v>73</v>
      </c>
      <c r="AC41" s="4" t="s">
        <v>73</v>
      </c>
      <c r="AD41" s="4" t="s">
        <v>73</v>
      </c>
      <c r="AE41" s="4">
        <v>2</v>
      </c>
      <c r="AF41" s="14">
        <v>0.66</v>
      </c>
      <c r="AG41" s="4">
        <v>1</v>
      </c>
      <c r="AH41" s="4">
        <v>0.13300000000000001</v>
      </c>
      <c r="AI41" s="4" t="s">
        <v>73</v>
      </c>
      <c r="AJ41" s="4" t="s">
        <v>73</v>
      </c>
      <c r="AK41" s="4" t="s">
        <v>73</v>
      </c>
      <c r="AL41" s="4" t="s">
        <v>73</v>
      </c>
      <c r="AM41" s="4" t="s">
        <v>73</v>
      </c>
      <c r="AN41" s="4" t="s">
        <v>73</v>
      </c>
      <c r="AO41" s="4" t="s">
        <v>73</v>
      </c>
      <c r="AP41" s="4" t="s">
        <v>73</v>
      </c>
      <c r="AQ41" s="4" t="s">
        <v>73</v>
      </c>
      <c r="AR41" s="4" t="s">
        <v>73</v>
      </c>
      <c r="AS41" s="4" t="s">
        <v>73</v>
      </c>
      <c r="AT41" s="4" t="s">
        <v>73</v>
      </c>
      <c r="AU41" s="4" t="s">
        <v>73</v>
      </c>
      <c r="AV41" s="4" t="s">
        <v>73</v>
      </c>
      <c r="AW41" s="4" t="s">
        <v>73</v>
      </c>
      <c r="AX41" s="4" t="s">
        <v>73</v>
      </c>
      <c r="AY41" s="4" t="s">
        <v>73</v>
      </c>
      <c r="AZ41" s="4" t="s">
        <v>73</v>
      </c>
      <c r="BA41" s="4" t="s">
        <v>73</v>
      </c>
      <c r="BB41" s="4" t="s">
        <v>73</v>
      </c>
      <c r="BC41" s="4">
        <v>4</v>
      </c>
      <c r="BD41" s="4">
        <v>0.53200000000000003</v>
      </c>
      <c r="BE41" s="4" t="s">
        <v>73</v>
      </c>
      <c r="BF41" s="4" t="s">
        <v>73</v>
      </c>
      <c r="BG41" s="4" t="s">
        <v>73</v>
      </c>
      <c r="BH41" s="4" t="s">
        <v>73</v>
      </c>
      <c r="BI41" s="4" t="s">
        <v>73</v>
      </c>
      <c r="BJ41" s="4" t="s">
        <v>73</v>
      </c>
      <c r="BK41" s="4" t="s">
        <v>73</v>
      </c>
      <c r="BL41" s="4" t="s">
        <v>73</v>
      </c>
      <c r="BM41" s="4" t="s">
        <v>73</v>
      </c>
      <c r="BN41" s="4" t="s">
        <v>73</v>
      </c>
      <c r="BO41" s="4">
        <v>1</v>
      </c>
      <c r="BP41" s="4">
        <v>0.13300000000000001</v>
      </c>
      <c r="BQ41" s="4" t="s">
        <v>73</v>
      </c>
      <c r="BR41" s="4" t="s">
        <v>73</v>
      </c>
      <c r="BS41" s="4" t="s">
        <v>73</v>
      </c>
      <c r="BT41" s="4" t="s">
        <v>73</v>
      </c>
      <c r="BU41" s="4" t="s">
        <v>73</v>
      </c>
      <c r="BV41" s="4" t="s">
        <v>73</v>
      </c>
      <c r="BW41" s="4" t="s">
        <v>73</v>
      </c>
      <c r="BX41" s="4" t="s">
        <v>73</v>
      </c>
      <c r="BY41" s="4" t="s">
        <v>73</v>
      </c>
      <c r="BZ41" s="4" t="s">
        <v>73</v>
      </c>
      <c r="CA41" s="4">
        <v>1</v>
      </c>
      <c r="CB41" s="4">
        <v>0.13300000000000001</v>
      </c>
      <c r="CC41" s="4" t="s">
        <v>73</v>
      </c>
      <c r="CD41" s="4" t="s">
        <v>73</v>
      </c>
      <c r="CE41" s="4">
        <v>10</v>
      </c>
      <c r="CF41" s="4">
        <v>1.329</v>
      </c>
      <c r="CG41" s="4">
        <v>2</v>
      </c>
      <c r="CH41" s="4">
        <v>0.26600000000000001</v>
      </c>
      <c r="CI41" s="4">
        <v>5</v>
      </c>
      <c r="CJ41" s="4">
        <v>0.66500000000000004</v>
      </c>
      <c r="CK41" s="4">
        <v>1</v>
      </c>
      <c r="CL41" s="4">
        <v>0.13300000000000001</v>
      </c>
      <c r="CM41" s="4">
        <v>5</v>
      </c>
      <c r="CN41" s="4">
        <v>0.66500000000000004</v>
      </c>
      <c r="CO41" s="4">
        <v>1</v>
      </c>
      <c r="CP41" s="4">
        <v>0.13300000000000001</v>
      </c>
    </row>
    <row r="42" spans="1:94" x14ac:dyDescent="0.25">
      <c r="A42" s="4" t="s">
        <v>107</v>
      </c>
      <c r="B42" s="4" t="s">
        <v>42</v>
      </c>
      <c r="C42" s="4" t="s">
        <v>73</v>
      </c>
      <c r="D42" s="4" t="s">
        <v>73</v>
      </c>
      <c r="E42" s="4" t="s">
        <v>73</v>
      </c>
      <c r="F42" s="4" t="s">
        <v>73</v>
      </c>
      <c r="G42" s="4" t="s">
        <v>73</v>
      </c>
      <c r="H42" s="4" t="s">
        <v>73</v>
      </c>
      <c r="I42" s="4" t="s">
        <v>73</v>
      </c>
      <c r="J42" s="14" t="s">
        <v>73</v>
      </c>
      <c r="K42" s="4">
        <v>1</v>
      </c>
      <c r="L42" s="14">
        <v>0.13800000000000001</v>
      </c>
      <c r="M42" s="4">
        <v>18</v>
      </c>
      <c r="N42" s="14">
        <v>2.48</v>
      </c>
      <c r="O42" s="4" t="s">
        <v>73</v>
      </c>
      <c r="P42" s="14" t="s">
        <v>73</v>
      </c>
      <c r="Q42" s="4" t="s">
        <v>73</v>
      </c>
      <c r="R42" s="4" t="s">
        <v>73</v>
      </c>
      <c r="S42" s="4" t="s">
        <v>73</v>
      </c>
      <c r="T42" s="4" t="s">
        <v>73</v>
      </c>
      <c r="U42" s="4" t="s">
        <v>73</v>
      </c>
      <c r="V42" s="4" t="s">
        <v>73</v>
      </c>
      <c r="W42" s="4" t="s">
        <v>73</v>
      </c>
      <c r="X42" s="4" t="s">
        <v>73</v>
      </c>
      <c r="Y42" s="4" t="s">
        <v>73</v>
      </c>
      <c r="Z42" s="4" t="s">
        <v>73</v>
      </c>
      <c r="AA42" s="4" t="s">
        <v>73</v>
      </c>
      <c r="AB42" s="4" t="s">
        <v>73</v>
      </c>
      <c r="AC42" s="4" t="s">
        <v>73</v>
      </c>
      <c r="AD42" s="4" t="s">
        <v>73</v>
      </c>
      <c r="AE42" s="4" t="s">
        <v>73</v>
      </c>
      <c r="AF42" s="4" t="s">
        <v>73</v>
      </c>
      <c r="AG42" s="4">
        <v>2</v>
      </c>
      <c r="AH42" s="4">
        <v>0.27600000000000002</v>
      </c>
      <c r="AI42" s="4" t="s">
        <v>73</v>
      </c>
      <c r="AJ42" s="4" t="s">
        <v>73</v>
      </c>
      <c r="AK42" s="4" t="s">
        <v>73</v>
      </c>
      <c r="AL42" s="4" t="s">
        <v>73</v>
      </c>
      <c r="AM42" s="4" t="s">
        <v>73</v>
      </c>
      <c r="AN42" s="4" t="s">
        <v>73</v>
      </c>
      <c r="AO42" s="4">
        <v>1</v>
      </c>
      <c r="AP42" s="4">
        <v>0.13800000000000001</v>
      </c>
      <c r="AQ42" s="4" t="s">
        <v>73</v>
      </c>
      <c r="AR42" s="4" t="s">
        <v>73</v>
      </c>
      <c r="AS42" s="4">
        <v>1</v>
      </c>
      <c r="AT42" s="4">
        <v>0.13800000000000001</v>
      </c>
      <c r="AU42" s="4" t="s">
        <v>73</v>
      </c>
      <c r="AV42" s="4" t="s">
        <v>73</v>
      </c>
      <c r="AW42" s="4" t="s">
        <v>73</v>
      </c>
      <c r="AX42" s="4" t="s">
        <v>73</v>
      </c>
      <c r="AY42" s="4" t="s">
        <v>73</v>
      </c>
      <c r="AZ42" s="4" t="s">
        <v>73</v>
      </c>
      <c r="BA42" s="4" t="s">
        <v>73</v>
      </c>
      <c r="BB42" s="4" t="s">
        <v>73</v>
      </c>
      <c r="BC42" s="4">
        <v>3</v>
      </c>
      <c r="BD42" s="4">
        <v>0.41299999999999998</v>
      </c>
      <c r="BE42" s="4" t="s">
        <v>73</v>
      </c>
      <c r="BF42" s="4" t="s">
        <v>73</v>
      </c>
      <c r="BG42" s="4" t="s">
        <v>73</v>
      </c>
      <c r="BH42" s="4" t="s">
        <v>73</v>
      </c>
      <c r="BI42" s="4" t="s">
        <v>73</v>
      </c>
      <c r="BJ42" s="4" t="s">
        <v>73</v>
      </c>
      <c r="BK42" s="4" t="s">
        <v>73</v>
      </c>
      <c r="BL42" s="4" t="s">
        <v>73</v>
      </c>
      <c r="BM42" s="4" t="s">
        <v>73</v>
      </c>
      <c r="BN42" s="4" t="s">
        <v>73</v>
      </c>
      <c r="BO42" s="4" t="s">
        <v>73</v>
      </c>
      <c r="BP42" s="4" t="s">
        <v>73</v>
      </c>
      <c r="BQ42" s="4" t="s">
        <v>73</v>
      </c>
      <c r="BR42" s="4" t="s">
        <v>73</v>
      </c>
      <c r="BS42" s="4" t="s">
        <v>73</v>
      </c>
      <c r="BT42" s="4" t="s">
        <v>73</v>
      </c>
      <c r="BU42" s="4">
        <v>1</v>
      </c>
      <c r="BV42" s="4">
        <v>0.13800000000000001</v>
      </c>
      <c r="BW42" s="4" t="s">
        <v>73</v>
      </c>
      <c r="BX42" s="4" t="s">
        <v>73</v>
      </c>
      <c r="BY42" s="4" t="s">
        <v>73</v>
      </c>
      <c r="BZ42" s="4" t="s">
        <v>73</v>
      </c>
      <c r="CA42" s="4" t="s">
        <v>73</v>
      </c>
      <c r="CB42" s="4" t="s">
        <v>73</v>
      </c>
      <c r="CC42" s="4" t="s">
        <v>73</v>
      </c>
      <c r="CD42" s="4" t="s">
        <v>73</v>
      </c>
      <c r="CE42" s="4">
        <v>7</v>
      </c>
      <c r="CF42" s="4">
        <v>0.96399999999999997</v>
      </c>
      <c r="CG42" s="4">
        <v>2</v>
      </c>
      <c r="CH42" s="4">
        <v>0.27600000000000002</v>
      </c>
      <c r="CI42" s="4">
        <v>10</v>
      </c>
      <c r="CJ42" s="4">
        <v>1.3779999999999999</v>
      </c>
      <c r="CK42" s="4">
        <v>3</v>
      </c>
      <c r="CL42" s="4">
        <v>0.41299999999999998</v>
      </c>
      <c r="CM42" s="4">
        <v>10</v>
      </c>
      <c r="CN42" s="4">
        <v>1.3779999999999999</v>
      </c>
      <c r="CO42" s="4">
        <v>3</v>
      </c>
      <c r="CP42" s="4">
        <v>0.41299999999999998</v>
      </c>
    </row>
    <row r="43" spans="1:94" x14ac:dyDescent="0.25">
      <c r="A43" s="4" t="s">
        <v>108</v>
      </c>
      <c r="B43" s="4" t="s">
        <v>43</v>
      </c>
      <c r="C43" s="4" t="s">
        <v>73</v>
      </c>
      <c r="D43" s="4" t="s">
        <v>73</v>
      </c>
      <c r="E43" s="4" t="s">
        <v>73</v>
      </c>
      <c r="F43" s="4" t="s">
        <v>73</v>
      </c>
      <c r="G43" s="4" t="s">
        <v>73</v>
      </c>
      <c r="H43" s="4" t="s">
        <v>73</v>
      </c>
      <c r="I43" s="4" t="s">
        <v>73</v>
      </c>
      <c r="J43" s="14" t="s">
        <v>73</v>
      </c>
      <c r="K43" s="4">
        <v>1</v>
      </c>
      <c r="L43" s="14">
        <v>0.153</v>
      </c>
      <c r="M43" s="4">
        <v>62</v>
      </c>
      <c r="N43" s="14">
        <v>9.5030000000000001</v>
      </c>
      <c r="O43" s="4">
        <v>2</v>
      </c>
      <c r="P43" s="14">
        <v>0.307</v>
      </c>
      <c r="Q43" s="4" t="s">
        <v>73</v>
      </c>
      <c r="R43" s="4" t="s">
        <v>73</v>
      </c>
      <c r="S43" s="4" t="s">
        <v>73</v>
      </c>
      <c r="T43" s="4" t="s">
        <v>73</v>
      </c>
      <c r="U43" s="4" t="s">
        <v>73</v>
      </c>
      <c r="V43" s="4" t="s">
        <v>73</v>
      </c>
      <c r="W43" s="4" t="s">
        <v>73</v>
      </c>
      <c r="X43" s="4" t="s">
        <v>73</v>
      </c>
      <c r="Y43" s="4" t="s">
        <v>73</v>
      </c>
      <c r="Z43" s="4" t="s">
        <v>73</v>
      </c>
      <c r="AA43" s="4" t="s">
        <v>73</v>
      </c>
      <c r="AB43" s="4" t="s">
        <v>73</v>
      </c>
      <c r="AC43" s="4" t="s">
        <v>73</v>
      </c>
      <c r="AD43" s="4" t="s">
        <v>73</v>
      </c>
      <c r="AE43" s="4">
        <v>2</v>
      </c>
      <c r="AF43" s="4">
        <v>0.307</v>
      </c>
      <c r="AG43" s="4">
        <v>1</v>
      </c>
      <c r="AH43" s="4">
        <v>0.153</v>
      </c>
      <c r="AI43" s="4" t="s">
        <v>73</v>
      </c>
      <c r="AJ43" s="4" t="s">
        <v>73</v>
      </c>
      <c r="AK43" s="4" t="s">
        <v>73</v>
      </c>
      <c r="AL43" s="4" t="s">
        <v>73</v>
      </c>
      <c r="AM43" s="4" t="s">
        <v>73</v>
      </c>
      <c r="AN43" s="4" t="s">
        <v>73</v>
      </c>
      <c r="AO43" s="4" t="s">
        <v>73</v>
      </c>
      <c r="AP43" s="4" t="s">
        <v>73</v>
      </c>
      <c r="AQ43" s="4" t="s">
        <v>73</v>
      </c>
      <c r="AR43" s="4" t="s">
        <v>73</v>
      </c>
      <c r="AS43" s="4" t="s">
        <v>73</v>
      </c>
      <c r="AT43" s="4" t="s">
        <v>73</v>
      </c>
      <c r="AU43" s="4" t="s">
        <v>73</v>
      </c>
      <c r="AV43" s="4" t="s">
        <v>73</v>
      </c>
      <c r="AW43" s="4" t="s">
        <v>73</v>
      </c>
      <c r="AX43" s="4" t="s">
        <v>73</v>
      </c>
      <c r="AY43" s="4" t="s">
        <v>73</v>
      </c>
      <c r="AZ43" s="4" t="s">
        <v>73</v>
      </c>
      <c r="BA43" s="4" t="s">
        <v>73</v>
      </c>
      <c r="BB43" s="4" t="s">
        <v>73</v>
      </c>
      <c r="BC43" s="4">
        <v>4</v>
      </c>
      <c r="BD43" s="4">
        <v>0.61299999999999999</v>
      </c>
      <c r="BE43" s="4" t="s">
        <v>73</v>
      </c>
      <c r="BF43" s="4" t="s">
        <v>73</v>
      </c>
      <c r="BG43" s="4" t="s">
        <v>73</v>
      </c>
      <c r="BH43" s="4" t="s">
        <v>73</v>
      </c>
      <c r="BI43" s="4" t="s">
        <v>73</v>
      </c>
      <c r="BJ43" s="4" t="s">
        <v>73</v>
      </c>
      <c r="BK43" s="4" t="s">
        <v>73</v>
      </c>
      <c r="BL43" s="4" t="s">
        <v>73</v>
      </c>
      <c r="BM43" s="4" t="s">
        <v>73</v>
      </c>
      <c r="BN43" s="4" t="s">
        <v>73</v>
      </c>
      <c r="BO43" s="4" t="s">
        <v>73</v>
      </c>
      <c r="BP43" s="4" t="s">
        <v>73</v>
      </c>
      <c r="BQ43" s="4" t="s">
        <v>73</v>
      </c>
      <c r="BR43" s="4" t="s">
        <v>73</v>
      </c>
      <c r="BS43" s="4" t="s">
        <v>73</v>
      </c>
      <c r="BT43" s="4" t="s">
        <v>73</v>
      </c>
      <c r="BU43" s="4" t="s">
        <v>73</v>
      </c>
      <c r="BV43" s="4" t="s">
        <v>73</v>
      </c>
      <c r="BW43" s="4">
        <v>1</v>
      </c>
      <c r="BX43" s="4">
        <v>0.153</v>
      </c>
      <c r="BY43" s="4" t="s">
        <v>73</v>
      </c>
      <c r="BZ43" s="4" t="s">
        <v>73</v>
      </c>
      <c r="CA43" s="4" t="s">
        <v>73</v>
      </c>
      <c r="CB43" s="4" t="s">
        <v>73</v>
      </c>
      <c r="CC43" s="4" t="s">
        <v>73</v>
      </c>
      <c r="CD43" s="4" t="s">
        <v>73</v>
      </c>
      <c r="CE43" s="4">
        <v>1</v>
      </c>
      <c r="CF43" s="4">
        <v>0.153</v>
      </c>
      <c r="CG43" s="4">
        <v>4</v>
      </c>
      <c r="CH43" s="4">
        <v>0.61299999999999999</v>
      </c>
      <c r="CI43" s="4">
        <v>3</v>
      </c>
      <c r="CJ43" s="14">
        <v>0.46</v>
      </c>
      <c r="CK43" s="4">
        <v>1</v>
      </c>
      <c r="CL43" s="4">
        <v>0.153</v>
      </c>
      <c r="CM43" s="4">
        <v>3</v>
      </c>
      <c r="CN43" s="14">
        <v>0.46</v>
      </c>
      <c r="CO43" s="4">
        <v>1</v>
      </c>
      <c r="CP43" s="4">
        <v>0.153</v>
      </c>
    </row>
    <row r="44" spans="1:94" x14ac:dyDescent="0.25">
      <c r="A44" s="4" t="s">
        <v>109</v>
      </c>
      <c r="B44" s="4" t="s">
        <v>44</v>
      </c>
      <c r="C44" s="4" t="s">
        <v>73</v>
      </c>
      <c r="D44" s="4" t="s">
        <v>73</v>
      </c>
      <c r="E44" s="4" t="s">
        <v>73</v>
      </c>
      <c r="F44" s="4" t="s">
        <v>73</v>
      </c>
      <c r="G44" s="4" t="s">
        <v>73</v>
      </c>
      <c r="H44" s="4" t="s">
        <v>73</v>
      </c>
      <c r="I44" s="4" t="s">
        <v>73</v>
      </c>
      <c r="J44" s="14" t="s">
        <v>73</v>
      </c>
      <c r="K44" s="4" t="s">
        <v>73</v>
      </c>
      <c r="L44" s="14" t="s">
        <v>73</v>
      </c>
      <c r="M44" s="4">
        <v>11</v>
      </c>
      <c r="N44" s="14">
        <v>2.6930000000000001</v>
      </c>
      <c r="O44" s="4" t="s">
        <v>73</v>
      </c>
      <c r="P44" s="14" t="s">
        <v>73</v>
      </c>
      <c r="Q44" s="4" t="s">
        <v>73</v>
      </c>
      <c r="R44" s="4" t="s">
        <v>73</v>
      </c>
      <c r="S44" s="4" t="s">
        <v>73</v>
      </c>
      <c r="T44" s="4" t="s">
        <v>73</v>
      </c>
      <c r="U44" s="4" t="s">
        <v>73</v>
      </c>
      <c r="V44" s="4" t="s">
        <v>73</v>
      </c>
      <c r="W44" s="4" t="s">
        <v>73</v>
      </c>
      <c r="X44" s="4" t="s">
        <v>73</v>
      </c>
      <c r="Y44" s="4" t="s">
        <v>73</v>
      </c>
      <c r="Z44" s="4" t="s">
        <v>73</v>
      </c>
      <c r="AA44" s="4" t="s">
        <v>73</v>
      </c>
      <c r="AB44" s="4" t="s">
        <v>73</v>
      </c>
      <c r="AC44" s="4" t="s">
        <v>73</v>
      </c>
      <c r="AD44" s="4" t="s">
        <v>73</v>
      </c>
      <c r="AE44" s="4" t="s">
        <v>73</v>
      </c>
      <c r="AF44" s="4" t="s">
        <v>73</v>
      </c>
      <c r="AG44" s="4">
        <v>1</v>
      </c>
      <c r="AH44" s="4">
        <v>0.245</v>
      </c>
      <c r="AI44" s="4" t="s">
        <v>73</v>
      </c>
      <c r="AJ44" s="4" t="s">
        <v>73</v>
      </c>
      <c r="AK44" s="4" t="s">
        <v>73</v>
      </c>
      <c r="AL44" s="4" t="s">
        <v>73</v>
      </c>
      <c r="AM44" s="4" t="s">
        <v>73</v>
      </c>
      <c r="AN44" s="4" t="s">
        <v>73</v>
      </c>
      <c r="AO44" s="4" t="s">
        <v>73</v>
      </c>
      <c r="AP44" s="4" t="s">
        <v>73</v>
      </c>
      <c r="AQ44" s="4" t="s">
        <v>73</v>
      </c>
      <c r="AR44" s="4" t="s">
        <v>73</v>
      </c>
      <c r="AS44" s="4" t="s">
        <v>73</v>
      </c>
      <c r="AT44" s="4" t="s">
        <v>73</v>
      </c>
      <c r="AU44" s="4" t="s">
        <v>73</v>
      </c>
      <c r="AV44" s="4" t="s">
        <v>73</v>
      </c>
      <c r="AW44" s="4" t="s">
        <v>73</v>
      </c>
      <c r="AX44" s="4" t="s">
        <v>73</v>
      </c>
      <c r="AY44" s="4" t="s">
        <v>73</v>
      </c>
      <c r="AZ44" s="4" t="s">
        <v>73</v>
      </c>
      <c r="BA44" s="4" t="s">
        <v>73</v>
      </c>
      <c r="BB44" s="4" t="s">
        <v>73</v>
      </c>
      <c r="BC44" s="4">
        <v>3</v>
      </c>
      <c r="BD44" s="4">
        <v>0.73399999999999999</v>
      </c>
      <c r="BE44" s="4" t="s">
        <v>73</v>
      </c>
      <c r="BF44" s="4" t="s">
        <v>73</v>
      </c>
      <c r="BG44" s="4" t="s">
        <v>73</v>
      </c>
      <c r="BH44" s="4" t="s">
        <v>73</v>
      </c>
      <c r="BI44" s="4" t="s">
        <v>73</v>
      </c>
      <c r="BJ44" s="4" t="s">
        <v>73</v>
      </c>
      <c r="BK44" s="4" t="s">
        <v>73</v>
      </c>
      <c r="BL44" s="4" t="s">
        <v>73</v>
      </c>
      <c r="BM44" s="4" t="s">
        <v>73</v>
      </c>
      <c r="BN44" s="4" t="s">
        <v>73</v>
      </c>
      <c r="BO44" s="4" t="s">
        <v>73</v>
      </c>
      <c r="BP44" s="4" t="s">
        <v>73</v>
      </c>
      <c r="BQ44" s="4" t="s">
        <v>73</v>
      </c>
      <c r="BR44" s="4" t="s">
        <v>73</v>
      </c>
      <c r="BS44" s="4" t="s">
        <v>73</v>
      </c>
      <c r="BT44" s="4" t="s">
        <v>73</v>
      </c>
      <c r="BU44" s="4" t="s">
        <v>73</v>
      </c>
      <c r="BV44" s="4" t="s">
        <v>73</v>
      </c>
      <c r="BW44" s="4" t="s">
        <v>73</v>
      </c>
      <c r="BX44" s="4" t="s">
        <v>73</v>
      </c>
      <c r="BY44" s="4" t="s">
        <v>73</v>
      </c>
      <c r="BZ44" s="4" t="s">
        <v>73</v>
      </c>
      <c r="CA44" s="4" t="s">
        <v>73</v>
      </c>
      <c r="CB44" s="4" t="s">
        <v>73</v>
      </c>
      <c r="CC44" s="4" t="s">
        <v>73</v>
      </c>
      <c r="CD44" s="4" t="s">
        <v>73</v>
      </c>
      <c r="CE44" s="4">
        <v>6</v>
      </c>
      <c r="CF44" s="4">
        <v>1.4690000000000001</v>
      </c>
      <c r="CG44" s="4" t="s">
        <v>73</v>
      </c>
      <c r="CH44" s="4" t="s">
        <v>73</v>
      </c>
      <c r="CI44" s="4">
        <v>5</v>
      </c>
      <c r="CJ44" s="4">
        <v>1.224</v>
      </c>
      <c r="CK44" s="4">
        <v>2</v>
      </c>
      <c r="CL44" s="14">
        <v>0.49</v>
      </c>
      <c r="CM44" s="4">
        <v>5</v>
      </c>
      <c r="CN44" s="4">
        <v>1.224</v>
      </c>
      <c r="CO44" s="4">
        <v>2</v>
      </c>
      <c r="CP44" s="14">
        <v>0.49</v>
      </c>
    </row>
    <row r="45" spans="1:94" x14ac:dyDescent="0.25">
      <c r="A45" s="4" t="s">
        <v>110</v>
      </c>
      <c r="B45" s="4" t="s">
        <v>45</v>
      </c>
      <c r="C45" s="4" t="s">
        <v>73</v>
      </c>
      <c r="D45" s="4" t="s">
        <v>73</v>
      </c>
      <c r="E45" s="4" t="s">
        <v>73</v>
      </c>
      <c r="F45" s="4" t="s">
        <v>73</v>
      </c>
      <c r="G45" s="4" t="s">
        <v>73</v>
      </c>
      <c r="H45" s="4" t="s">
        <v>73</v>
      </c>
      <c r="I45" s="4" t="s">
        <v>73</v>
      </c>
      <c r="J45" s="14" t="s">
        <v>73</v>
      </c>
      <c r="K45" s="4" t="s">
        <v>73</v>
      </c>
      <c r="L45" s="14" t="s">
        <v>73</v>
      </c>
      <c r="M45" s="4">
        <v>18</v>
      </c>
      <c r="N45" s="14">
        <v>4.2859999999999996</v>
      </c>
      <c r="O45" s="4" t="s">
        <v>73</v>
      </c>
      <c r="P45" s="14" t="s">
        <v>73</v>
      </c>
      <c r="Q45" s="4" t="s">
        <v>73</v>
      </c>
      <c r="R45" s="4" t="s">
        <v>73</v>
      </c>
      <c r="S45" s="4" t="s">
        <v>73</v>
      </c>
      <c r="T45" s="4" t="s">
        <v>73</v>
      </c>
      <c r="U45" s="4" t="s">
        <v>73</v>
      </c>
      <c r="V45" s="4" t="s">
        <v>73</v>
      </c>
      <c r="W45" s="4" t="s">
        <v>73</v>
      </c>
      <c r="X45" s="4" t="s">
        <v>73</v>
      </c>
      <c r="Y45" s="4" t="s">
        <v>73</v>
      </c>
      <c r="Z45" s="4" t="s">
        <v>73</v>
      </c>
      <c r="AA45" s="4" t="s">
        <v>73</v>
      </c>
      <c r="AB45" s="4" t="s">
        <v>73</v>
      </c>
      <c r="AC45" s="4" t="s">
        <v>73</v>
      </c>
      <c r="AD45" s="4" t="s">
        <v>73</v>
      </c>
      <c r="AE45" s="4">
        <v>1</v>
      </c>
      <c r="AF45" s="4">
        <v>0.23799999999999999</v>
      </c>
      <c r="AG45" s="4" t="s">
        <v>73</v>
      </c>
      <c r="AH45" s="4" t="s">
        <v>73</v>
      </c>
      <c r="AI45" s="4" t="s">
        <v>73</v>
      </c>
      <c r="AJ45" s="4" t="s">
        <v>73</v>
      </c>
      <c r="AK45" s="4" t="s">
        <v>73</v>
      </c>
      <c r="AL45" s="4" t="s">
        <v>73</v>
      </c>
      <c r="AM45" s="4" t="s">
        <v>73</v>
      </c>
      <c r="AN45" s="4" t="s">
        <v>73</v>
      </c>
      <c r="AO45" s="4" t="s">
        <v>73</v>
      </c>
      <c r="AP45" s="4" t="s">
        <v>73</v>
      </c>
      <c r="AQ45" s="4" t="s">
        <v>73</v>
      </c>
      <c r="AR45" s="4" t="s">
        <v>73</v>
      </c>
      <c r="AS45" s="4" t="s">
        <v>73</v>
      </c>
      <c r="AT45" s="4" t="s">
        <v>73</v>
      </c>
      <c r="AU45" s="4" t="s">
        <v>73</v>
      </c>
      <c r="AV45" s="4" t="s">
        <v>73</v>
      </c>
      <c r="AW45" s="4" t="s">
        <v>73</v>
      </c>
      <c r="AX45" s="4" t="s">
        <v>73</v>
      </c>
      <c r="AY45" s="4" t="s">
        <v>73</v>
      </c>
      <c r="AZ45" s="4" t="s">
        <v>73</v>
      </c>
      <c r="BA45" s="4" t="s">
        <v>73</v>
      </c>
      <c r="BB45" s="4" t="s">
        <v>73</v>
      </c>
      <c r="BC45" s="4">
        <v>4</v>
      </c>
      <c r="BD45" s="4">
        <v>0.95199999999999996</v>
      </c>
      <c r="BE45" s="4" t="s">
        <v>73</v>
      </c>
      <c r="BF45" s="4" t="s">
        <v>73</v>
      </c>
      <c r="BG45" s="4" t="s">
        <v>73</v>
      </c>
      <c r="BH45" s="4" t="s">
        <v>73</v>
      </c>
      <c r="BI45" s="4" t="s">
        <v>73</v>
      </c>
      <c r="BJ45" s="4" t="s">
        <v>73</v>
      </c>
      <c r="BK45" s="4" t="s">
        <v>73</v>
      </c>
      <c r="BL45" s="4" t="s">
        <v>73</v>
      </c>
      <c r="BM45" s="4" t="s">
        <v>73</v>
      </c>
      <c r="BN45" s="4" t="s">
        <v>73</v>
      </c>
      <c r="BO45" s="4">
        <v>1</v>
      </c>
      <c r="BP45" s="4">
        <v>0.23799999999999999</v>
      </c>
      <c r="BQ45" s="4" t="s">
        <v>73</v>
      </c>
      <c r="BR45" s="4" t="s">
        <v>73</v>
      </c>
      <c r="BS45" s="4" t="s">
        <v>73</v>
      </c>
      <c r="BT45" s="4" t="s">
        <v>73</v>
      </c>
      <c r="BU45" s="4" t="s">
        <v>73</v>
      </c>
      <c r="BV45" s="4" t="s">
        <v>73</v>
      </c>
      <c r="BW45" s="4" t="s">
        <v>73</v>
      </c>
      <c r="BX45" s="4" t="s">
        <v>73</v>
      </c>
      <c r="BY45" s="4" t="s">
        <v>73</v>
      </c>
      <c r="BZ45" s="4" t="s">
        <v>73</v>
      </c>
      <c r="CA45" s="4" t="s">
        <v>73</v>
      </c>
      <c r="CB45" s="4" t="s">
        <v>73</v>
      </c>
      <c r="CC45" s="4" t="s">
        <v>73</v>
      </c>
      <c r="CD45" s="4" t="s">
        <v>73</v>
      </c>
      <c r="CE45" s="4">
        <v>4</v>
      </c>
      <c r="CF45" s="4">
        <v>0.95199999999999996</v>
      </c>
      <c r="CG45" s="4" t="s">
        <v>73</v>
      </c>
      <c r="CH45" s="4" t="s">
        <v>73</v>
      </c>
      <c r="CI45" s="4">
        <v>3</v>
      </c>
      <c r="CJ45" s="4">
        <v>0.71399999999999997</v>
      </c>
      <c r="CK45" s="4">
        <v>1</v>
      </c>
      <c r="CL45" s="4">
        <v>0.23799999999999999</v>
      </c>
      <c r="CM45" s="4">
        <v>3</v>
      </c>
      <c r="CN45" s="4">
        <v>0.71399999999999997</v>
      </c>
      <c r="CO45" s="4">
        <v>1</v>
      </c>
      <c r="CP45" s="4">
        <v>0.23799999999999999</v>
      </c>
    </row>
    <row r="46" spans="1:94" x14ac:dyDescent="0.25">
      <c r="A46" s="4" t="s">
        <v>111</v>
      </c>
      <c r="B46" s="4" t="s">
        <v>46</v>
      </c>
      <c r="C46" s="4" t="s">
        <v>73</v>
      </c>
      <c r="D46" s="4" t="s">
        <v>73</v>
      </c>
      <c r="E46" s="4" t="s">
        <v>73</v>
      </c>
      <c r="F46" s="4" t="s">
        <v>73</v>
      </c>
      <c r="G46" s="4" t="s">
        <v>73</v>
      </c>
      <c r="H46" s="4" t="s">
        <v>73</v>
      </c>
      <c r="I46" s="4" t="s">
        <v>73</v>
      </c>
      <c r="J46" s="14" t="s">
        <v>73</v>
      </c>
      <c r="K46" s="4">
        <v>1</v>
      </c>
      <c r="L46" s="14">
        <v>0.24099999999999999</v>
      </c>
      <c r="M46" s="4">
        <v>4</v>
      </c>
      <c r="N46" s="14">
        <v>0.96299999999999997</v>
      </c>
      <c r="O46" s="4" t="s">
        <v>73</v>
      </c>
      <c r="P46" s="14" t="s">
        <v>73</v>
      </c>
      <c r="Q46" s="4" t="s">
        <v>73</v>
      </c>
      <c r="R46" s="4" t="s">
        <v>73</v>
      </c>
      <c r="S46" s="4" t="s">
        <v>73</v>
      </c>
      <c r="T46" s="4" t="s">
        <v>73</v>
      </c>
      <c r="U46" s="4" t="s">
        <v>73</v>
      </c>
      <c r="V46" s="4" t="s">
        <v>73</v>
      </c>
      <c r="W46" s="4" t="s">
        <v>73</v>
      </c>
      <c r="X46" s="4" t="s">
        <v>73</v>
      </c>
      <c r="Y46" s="4" t="s">
        <v>73</v>
      </c>
      <c r="Z46" s="4" t="s">
        <v>73</v>
      </c>
      <c r="AA46" s="4" t="s">
        <v>73</v>
      </c>
      <c r="AB46" s="4" t="s">
        <v>73</v>
      </c>
      <c r="AC46" s="4" t="s">
        <v>73</v>
      </c>
      <c r="AD46" s="4" t="s">
        <v>73</v>
      </c>
      <c r="AE46" s="4" t="s">
        <v>73</v>
      </c>
      <c r="AF46" s="4" t="s">
        <v>73</v>
      </c>
      <c r="AG46" s="4" t="s">
        <v>73</v>
      </c>
      <c r="AH46" s="4" t="s">
        <v>73</v>
      </c>
      <c r="AI46" s="4" t="s">
        <v>73</v>
      </c>
      <c r="AJ46" s="4" t="s">
        <v>73</v>
      </c>
      <c r="AK46" s="4" t="s">
        <v>73</v>
      </c>
      <c r="AL46" s="4" t="s">
        <v>73</v>
      </c>
      <c r="AM46" s="4" t="s">
        <v>73</v>
      </c>
      <c r="AN46" s="4" t="s">
        <v>73</v>
      </c>
      <c r="AO46" s="4">
        <v>1</v>
      </c>
      <c r="AP46" s="4">
        <v>0.24099999999999999</v>
      </c>
      <c r="AQ46" s="4" t="s">
        <v>73</v>
      </c>
      <c r="AR46" s="4" t="s">
        <v>73</v>
      </c>
      <c r="AS46" s="4" t="s">
        <v>73</v>
      </c>
      <c r="AT46" s="4" t="s">
        <v>73</v>
      </c>
      <c r="AU46" s="4" t="s">
        <v>73</v>
      </c>
      <c r="AV46" s="4" t="s">
        <v>73</v>
      </c>
      <c r="AW46" s="4" t="s">
        <v>73</v>
      </c>
      <c r="AX46" s="4" t="s">
        <v>73</v>
      </c>
      <c r="AY46" s="4" t="s">
        <v>73</v>
      </c>
      <c r="AZ46" s="4" t="s">
        <v>73</v>
      </c>
      <c r="BA46" s="4" t="s">
        <v>73</v>
      </c>
      <c r="BB46" s="4" t="s">
        <v>73</v>
      </c>
      <c r="BC46" s="4" t="s">
        <v>73</v>
      </c>
      <c r="BD46" s="4" t="s">
        <v>73</v>
      </c>
      <c r="BE46" s="4" t="s">
        <v>73</v>
      </c>
      <c r="BF46" s="4" t="s">
        <v>73</v>
      </c>
      <c r="BG46" s="4" t="s">
        <v>73</v>
      </c>
      <c r="BH46" s="4" t="s">
        <v>73</v>
      </c>
      <c r="BI46" s="4" t="s">
        <v>73</v>
      </c>
      <c r="BJ46" s="4" t="s">
        <v>73</v>
      </c>
      <c r="BK46" s="4" t="s">
        <v>73</v>
      </c>
      <c r="BL46" s="4" t="s">
        <v>73</v>
      </c>
      <c r="BM46" s="4" t="s">
        <v>73</v>
      </c>
      <c r="BN46" s="4" t="s">
        <v>73</v>
      </c>
      <c r="BO46" s="4" t="s">
        <v>73</v>
      </c>
      <c r="BP46" s="4" t="s">
        <v>73</v>
      </c>
      <c r="BQ46" s="4" t="s">
        <v>73</v>
      </c>
      <c r="BR46" s="4" t="s">
        <v>73</v>
      </c>
      <c r="BS46" s="4" t="s">
        <v>73</v>
      </c>
      <c r="BT46" s="4" t="s">
        <v>73</v>
      </c>
      <c r="BU46" s="4" t="s">
        <v>73</v>
      </c>
      <c r="BV46" s="4" t="s">
        <v>73</v>
      </c>
      <c r="BW46" s="4" t="s">
        <v>73</v>
      </c>
      <c r="BX46" s="4" t="s">
        <v>73</v>
      </c>
      <c r="BY46" s="4" t="s">
        <v>73</v>
      </c>
      <c r="BZ46" s="4" t="s">
        <v>73</v>
      </c>
      <c r="CA46" s="4" t="s">
        <v>73</v>
      </c>
      <c r="CB46" s="4" t="s">
        <v>73</v>
      </c>
      <c r="CC46" s="4" t="s">
        <v>73</v>
      </c>
      <c r="CD46" s="4" t="s">
        <v>73</v>
      </c>
      <c r="CE46" s="4">
        <v>3</v>
      </c>
      <c r="CF46" s="4">
        <v>0.72199999999999998</v>
      </c>
      <c r="CG46" s="4">
        <v>1</v>
      </c>
      <c r="CH46" s="4">
        <v>0.24099999999999999</v>
      </c>
      <c r="CI46" s="4">
        <v>1</v>
      </c>
      <c r="CJ46" s="4">
        <v>0.24099999999999999</v>
      </c>
      <c r="CK46" s="4" t="s">
        <v>73</v>
      </c>
      <c r="CL46" s="4" t="s">
        <v>73</v>
      </c>
      <c r="CM46" s="4">
        <v>1</v>
      </c>
      <c r="CN46" s="4">
        <v>0.24099999999999999</v>
      </c>
      <c r="CO46" s="4" t="s">
        <v>73</v>
      </c>
      <c r="CP46" s="4" t="s">
        <v>73</v>
      </c>
    </row>
    <row r="47" spans="1:94" x14ac:dyDescent="0.25">
      <c r="A47" s="4" t="s">
        <v>112</v>
      </c>
      <c r="B47" s="4" t="s">
        <v>47</v>
      </c>
      <c r="C47" s="4" t="s">
        <v>73</v>
      </c>
      <c r="D47" s="4" t="s">
        <v>73</v>
      </c>
      <c r="E47" s="4" t="s">
        <v>73</v>
      </c>
      <c r="F47" s="4" t="s">
        <v>73</v>
      </c>
      <c r="G47" s="4" t="s">
        <v>73</v>
      </c>
      <c r="H47" s="4" t="s">
        <v>73</v>
      </c>
      <c r="I47" s="4" t="s">
        <v>73</v>
      </c>
      <c r="J47" s="14" t="s">
        <v>73</v>
      </c>
      <c r="K47" s="4">
        <v>2</v>
      </c>
      <c r="L47" s="14">
        <v>0.42399999999999999</v>
      </c>
      <c r="M47" s="4">
        <v>5</v>
      </c>
      <c r="N47" s="14">
        <v>1.0589999999999999</v>
      </c>
      <c r="O47" s="4" t="s">
        <v>73</v>
      </c>
      <c r="P47" s="14" t="s">
        <v>73</v>
      </c>
      <c r="Q47" s="4" t="s">
        <v>73</v>
      </c>
      <c r="R47" s="4" t="s">
        <v>73</v>
      </c>
      <c r="S47" s="4" t="s">
        <v>73</v>
      </c>
      <c r="T47" s="4" t="s">
        <v>73</v>
      </c>
      <c r="U47" s="4" t="s">
        <v>73</v>
      </c>
      <c r="V47" s="4" t="s">
        <v>73</v>
      </c>
      <c r="W47" s="4" t="s">
        <v>73</v>
      </c>
      <c r="X47" s="4" t="s">
        <v>73</v>
      </c>
      <c r="Y47" s="4" t="s">
        <v>73</v>
      </c>
      <c r="Z47" s="4" t="s">
        <v>73</v>
      </c>
      <c r="AA47" s="4" t="s">
        <v>73</v>
      </c>
      <c r="AB47" s="4" t="s">
        <v>73</v>
      </c>
      <c r="AC47" s="4" t="s">
        <v>73</v>
      </c>
      <c r="AD47" s="4" t="s">
        <v>73</v>
      </c>
      <c r="AE47" s="4">
        <v>2</v>
      </c>
      <c r="AF47" s="4">
        <v>0.42399999999999999</v>
      </c>
      <c r="AG47" s="4" t="s">
        <v>73</v>
      </c>
      <c r="AH47" s="4" t="s">
        <v>73</v>
      </c>
      <c r="AI47" s="4" t="s">
        <v>73</v>
      </c>
      <c r="AJ47" s="4" t="s">
        <v>73</v>
      </c>
      <c r="AK47" s="4" t="s">
        <v>73</v>
      </c>
      <c r="AL47" s="4" t="s">
        <v>73</v>
      </c>
      <c r="AM47" s="4">
        <v>1</v>
      </c>
      <c r="AN47" s="4">
        <v>0.21199999999999999</v>
      </c>
      <c r="AO47" s="4" t="s">
        <v>73</v>
      </c>
      <c r="AP47" s="4" t="s">
        <v>73</v>
      </c>
      <c r="AQ47" s="4" t="s">
        <v>73</v>
      </c>
      <c r="AR47" s="4" t="s">
        <v>73</v>
      </c>
      <c r="AS47" s="4" t="s">
        <v>73</v>
      </c>
      <c r="AT47" s="4" t="s">
        <v>73</v>
      </c>
      <c r="AU47" s="4" t="s">
        <v>73</v>
      </c>
      <c r="AV47" s="4" t="s">
        <v>73</v>
      </c>
      <c r="AW47" s="4" t="s">
        <v>73</v>
      </c>
      <c r="AX47" s="4" t="s">
        <v>73</v>
      </c>
      <c r="AY47" s="4" t="s">
        <v>73</v>
      </c>
      <c r="AZ47" s="4" t="s">
        <v>73</v>
      </c>
      <c r="BA47" s="4" t="s">
        <v>73</v>
      </c>
      <c r="BB47" s="4" t="s">
        <v>73</v>
      </c>
      <c r="BC47" s="4">
        <v>2</v>
      </c>
      <c r="BD47" s="4">
        <v>0.42399999999999999</v>
      </c>
      <c r="BE47" s="4" t="s">
        <v>73</v>
      </c>
      <c r="BF47" s="4" t="s">
        <v>73</v>
      </c>
      <c r="BG47" s="4" t="s">
        <v>73</v>
      </c>
      <c r="BH47" s="4" t="s">
        <v>73</v>
      </c>
      <c r="BI47" s="4" t="s">
        <v>73</v>
      </c>
      <c r="BJ47" s="4" t="s">
        <v>73</v>
      </c>
      <c r="BK47" s="4" t="s">
        <v>73</v>
      </c>
      <c r="BL47" s="4" t="s">
        <v>73</v>
      </c>
      <c r="BM47" s="4" t="s">
        <v>73</v>
      </c>
      <c r="BN47" s="4" t="s">
        <v>73</v>
      </c>
      <c r="BO47" s="4">
        <v>1</v>
      </c>
      <c r="BP47" s="4">
        <v>0.21199999999999999</v>
      </c>
      <c r="BQ47" s="4" t="s">
        <v>73</v>
      </c>
      <c r="BR47" s="4" t="s">
        <v>73</v>
      </c>
      <c r="BS47" s="4" t="s">
        <v>73</v>
      </c>
      <c r="BT47" s="4" t="s">
        <v>73</v>
      </c>
      <c r="BU47" s="4" t="s">
        <v>73</v>
      </c>
      <c r="BV47" s="4" t="s">
        <v>73</v>
      </c>
      <c r="BW47" s="4" t="s">
        <v>73</v>
      </c>
      <c r="BX47" s="4" t="s">
        <v>73</v>
      </c>
      <c r="BY47" s="4">
        <v>1</v>
      </c>
      <c r="BZ47" s="4">
        <v>0.21199999999999999</v>
      </c>
      <c r="CA47" s="4" t="s">
        <v>73</v>
      </c>
      <c r="CB47" s="4" t="s">
        <v>73</v>
      </c>
      <c r="CC47" s="4" t="s">
        <v>73</v>
      </c>
      <c r="CD47" s="4" t="s">
        <v>73</v>
      </c>
      <c r="CE47" s="4">
        <v>1</v>
      </c>
      <c r="CF47" s="4">
        <v>0.21199999999999999</v>
      </c>
      <c r="CG47" s="4">
        <v>2</v>
      </c>
      <c r="CH47" s="4">
        <v>0.42399999999999999</v>
      </c>
      <c r="CI47" s="4">
        <v>2</v>
      </c>
      <c r="CJ47" s="4">
        <v>0.42399999999999999</v>
      </c>
      <c r="CK47" s="4" t="s">
        <v>73</v>
      </c>
      <c r="CL47" s="4" t="s">
        <v>73</v>
      </c>
      <c r="CM47" s="4">
        <v>2</v>
      </c>
      <c r="CN47" s="4">
        <v>0.42399999999999999</v>
      </c>
      <c r="CO47" s="4" t="s">
        <v>73</v>
      </c>
      <c r="CP47" s="4" t="s">
        <v>73</v>
      </c>
    </row>
    <row r="48" spans="1:94" x14ac:dyDescent="0.25">
      <c r="A48" s="4" t="s">
        <v>113</v>
      </c>
      <c r="B48" s="4" t="s">
        <v>48</v>
      </c>
      <c r="C48" s="4" t="s">
        <v>73</v>
      </c>
      <c r="D48" s="4" t="s">
        <v>73</v>
      </c>
      <c r="E48" s="4">
        <v>2</v>
      </c>
      <c r="F48" s="4">
        <v>0.20499999999999999</v>
      </c>
      <c r="G48" s="4">
        <v>1</v>
      </c>
      <c r="H48" s="4">
        <v>0.10299999999999999</v>
      </c>
      <c r="I48" s="4">
        <v>2</v>
      </c>
      <c r="J48" s="14">
        <v>0.20499999999999999</v>
      </c>
      <c r="K48" s="4">
        <v>3</v>
      </c>
      <c r="L48" s="14">
        <v>0.308</v>
      </c>
      <c r="M48" s="4">
        <v>8</v>
      </c>
      <c r="N48" s="14">
        <v>0.82199999999999995</v>
      </c>
      <c r="O48" s="4">
        <v>2</v>
      </c>
      <c r="P48" s="14">
        <v>0.20499999999999999</v>
      </c>
      <c r="Q48" s="4" t="s">
        <v>73</v>
      </c>
      <c r="R48" s="4" t="s">
        <v>73</v>
      </c>
      <c r="S48" s="4" t="s">
        <v>73</v>
      </c>
      <c r="T48" s="4" t="s">
        <v>73</v>
      </c>
      <c r="U48" s="4" t="s">
        <v>73</v>
      </c>
      <c r="V48" s="4" t="s">
        <v>73</v>
      </c>
      <c r="W48" s="4" t="s">
        <v>73</v>
      </c>
      <c r="X48" s="4" t="s">
        <v>73</v>
      </c>
      <c r="Y48" s="4" t="s">
        <v>73</v>
      </c>
      <c r="Z48" s="4" t="s">
        <v>73</v>
      </c>
      <c r="AA48" s="4" t="s">
        <v>73</v>
      </c>
      <c r="AB48" s="4" t="s">
        <v>73</v>
      </c>
      <c r="AC48" s="4" t="s">
        <v>73</v>
      </c>
      <c r="AD48" s="4" t="s">
        <v>73</v>
      </c>
      <c r="AE48" s="4">
        <v>1</v>
      </c>
      <c r="AF48" s="4">
        <v>0.10299999999999999</v>
      </c>
      <c r="AG48" s="4" t="s">
        <v>73</v>
      </c>
      <c r="AH48" s="4" t="s">
        <v>73</v>
      </c>
      <c r="AI48" s="4">
        <v>1</v>
      </c>
      <c r="AJ48" s="4">
        <v>0.10299999999999999</v>
      </c>
      <c r="AK48" s="4" t="s">
        <v>73</v>
      </c>
      <c r="AL48" s="4" t="s">
        <v>73</v>
      </c>
      <c r="AM48" s="4" t="s">
        <v>73</v>
      </c>
      <c r="AN48" s="4" t="s">
        <v>73</v>
      </c>
      <c r="AO48" s="4" t="s">
        <v>73</v>
      </c>
      <c r="AP48" s="4" t="s">
        <v>73</v>
      </c>
      <c r="AQ48" s="4" t="s">
        <v>73</v>
      </c>
      <c r="AR48" s="4" t="s">
        <v>73</v>
      </c>
      <c r="AS48" s="4" t="s">
        <v>73</v>
      </c>
      <c r="AT48" s="4" t="s">
        <v>73</v>
      </c>
      <c r="AU48" s="4" t="s">
        <v>73</v>
      </c>
      <c r="AV48" s="4" t="s">
        <v>73</v>
      </c>
      <c r="AW48" s="4" t="s">
        <v>73</v>
      </c>
      <c r="AX48" s="4" t="s">
        <v>73</v>
      </c>
      <c r="AY48" s="4" t="s">
        <v>73</v>
      </c>
      <c r="AZ48" s="4" t="s">
        <v>73</v>
      </c>
      <c r="BA48" s="4" t="s">
        <v>73</v>
      </c>
      <c r="BB48" s="4" t="s">
        <v>73</v>
      </c>
      <c r="BC48" s="4">
        <v>3</v>
      </c>
      <c r="BD48" s="4">
        <v>0.308</v>
      </c>
      <c r="BE48" s="4" t="s">
        <v>73</v>
      </c>
      <c r="BF48" s="4" t="s">
        <v>73</v>
      </c>
      <c r="BG48" s="4" t="s">
        <v>73</v>
      </c>
      <c r="BH48" s="4" t="s">
        <v>73</v>
      </c>
      <c r="BI48" s="4" t="s">
        <v>73</v>
      </c>
      <c r="BJ48" s="4" t="s">
        <v>73</v>
      </c>
      <c r="BK48" s="4" t="s">
        <v>73</v>
      </c>
      <c r="BL48" s="4" t="s">
        <v>73</v>
      </c>
      <c r="BM48" s="4" t="s">
        <v>73</v>
      </c>
      <c r="BN48" s="4" t="s">
        <v>73</v>
      </c>
      <c r="BO48" s="4" t="s">
        <v>73</v>
      </c>
      <c r="BP48" s="4" t="s">
        <v>73</v>
      </c>
      <c r="BQ48" s="4" t="s">
        <v>73</v>
      </c>
      <c r="BR48" s="4" t="s">
        <v>73</v>
      </c>
      <c r="BS48" s="4">
        <v>1</v>
      </c>
      <c r="BT48" s="4">
        <v>0.10299999999999999</v>
      </c>
      <c r="BU48" s="4">
        <v>1</v>
      </c>
      <c r="BV48" s="4">
        <v>0.10299999999999999</v>
      </c>
      <c r="BW48" s="4" t="s">
        <v>73</v>
      </c>
      <c r="BX48" s="4" t="s">
        <v>73</v>
      </c>
      <c r="BY48" s="4" t="s">
        <v>73</v>
      </c>
      <c r="BZ48" s="4" t="s">
        <v>73</v>
      </c>
      <c r="CA48" s="4" t="s">
        <v>73</v>
      </c>
      <c r="CB48" s="4" t="s">
        <v>73</v>
      </c>
      <c r="CC48" s="4" t="s">
        <v>73</v>
      </c>
      <c r="CD48" s="4" t="s">
        <v>73</v>
      </c>
      <c r="CE48" s="4">
        <v>9</v>
      </c>
      <c r="CF48" s="4">
        <v>0.92400000000000004</v>
      </c>
      <c r="CG48" s="4">
        <v>1</v>
      </c>
      <c r="CH48" s="4">
        <v>0.10299999999999999</v>
      </c>
      <c r="CI48" s="4">
        <v>2</v>
      </c>
      <c r="CJ48" s="4">
        <v>0.20499999999999999</v>
      </c>
      <c r="CK48" s="4" t="s">
        <v>73</v>
      </c>
      <c r="CL48" s="4" t="s">
        <v>73</v>
      </c>
      <c r="CM48" s="4">
        <v>2</v>
      </c>
      <c r="CN48" s="4">
        <v>0.20499999999999999</v>
      </c>
      <c r="CO48" s="4" t="s">
        <v>73</v>
      </c>
      <c r="CP48" s="4" t="s">
        <v>73</v>
      </c>
    </row>
    <row r="49" spans="1:94" x14ac:dyDescent="0.25">
      <c r="A49" s="4" t="s">
        <v>114</v>
      </c>
      <c r="B49" s="4" t="s">
        <v>49</v>
      </c>
      <c r="C49" s="4" t="s">
        <v>73</v>
      </c>
      <c r="D49" s="4" t="s">
        <v>73</v>
      </c>
      <c r="E49" s="4" t="s">
        <v>73</v>
      </c>
      <c r="F49" s="4" t="s">
        <v>73</v>
      </c>
      <c r="G49" s="4" t="s">
        <v>73</v>
      </c>
      <c r="H49" s="4" t="s">
        <v>73</v>
      </c>
      <c r="I49" s="4" t="s">
        <v>73</v>
      </c>
      <c r="J49" s="14" t="s">
        <v>73</v>
      </c>
      <c r="K49" s="4" t="s">
        <v>73</v>
      </c>
      <c r="L49" s="14" t="s">
        <v>73</v>
      </c>
      <c r="M49" s="4">
        <v>32</v>
      </c>
      <c r="N49" s="14">
        <v>5.3280000000000003</v>
      </c>
      <c r="O49" s="4">
        <v>1</v>
      </c>
      <c r="P49" s="14">
        <v>0.16700000000000001</v>
      </c>
      <c r="Q49" s="4" t="s">
        <v>73</v>
      </c>
      <c r="R49" s="4" t="s">
        <v>73</v>
      </c>
      <c r="S49" s="4" t="s">
        <v>73</v>
      </c>
      <c r="T49" s="4" t="s">
        <v>73</v>
      </c>
      <c r="U49" s="4" t="s">
        <v>73</v>
      </c>
      <c r="V49" s="4" t="s">
        <v>73</v>
      </c>
      <c r="W49" s="4" t="s">
        <v>73</v>
      </c>
      <c r="X49" s="4" t="s">
        <v>73</v>
      </c>
      <c r="Y49" s="4" t="s">
        <v>73</v>
      </c>
      <c r="Z49" s="4" t="s">
        <v>73</v>
      </c>
      <c r="AA49" s="4" t="s">
        <v>73</v>
      </c>
      <c r="AB49" s="4" t="s">
        <v>73</v>
      </c>
      <c r="AC49" s="4" t="s">
        <v>73</v>
      </c>
      <c r="AD49" s="4" t="s">
        <v>73</v>
      </c>
      <c r="AE49" s="4">
        <v>3</v>
      </c>
      <c r="AF49" s="14">
        <v>0.5</v>
      </c>
      <c r="AG49" s="4" t="s">
        <v>73</v>
      </c>
      <c r="AH49" s="4" t="s">
        <v>73</v>
      </c>
      <c r="AI49" s="4" t="s">
        <v>73</v>
      </c>
      <c r="AJ49" s="4" t="s">
        <v>73</v>
      </c>
      <c r="AK49" s="4" t="s">
        <v>73</v>
      </c>
      <c r="AL49" s="4" t="s">
        <v>73</v>
      </c>
      <c r="AM49" s="4" t="s">
        <v>73</v>
      </c>
      <c r="AN49" s="4" t="s">
        <v>73</v>
      </c>
      <c r="AO49" s="4" t="s">
        <v>73</v>
      </c>
      <c r="AP49" s="4" t="s">
        <v>73</v>
      </c>
      <c r="AQ49" s="4" t="s">
        <v>73</v>
      </c>
      <c r="AR49" s="4" t="s">
        <v>73</v>
      </c>
      <c r="AS49" s="4" t="s">
        <v>73</v>
      </c>
      <c r="AT49" s="4" t="s">
        <v>73</v>
      </c>
      <c r="AU49" s="4" t="s">
        <v>73</v>
      </c>
      <c r="AV49" s="4" t="s">
        <v>73</v>
      </c>
      <c r="AW49" s="4" t="s">
        <v>73</v>
      </c>
      <c r="AX49" s="4" t="s">
        <v>73</v>
      </c>
      <c r="AY49" s="4" t="s">
        <v>73</v>
      </c>
      <c r="AZ49" s="4" t="s">
        <v>73</v>
      </c>
      <c r="BA49" s="4" t="s">
        <v>73</v>
      </c>
      <c r="BB49" s="4" t="s">
        <v>73</v>
      </c>
      <c r="BC49" s="4">
        <v>6</v>
      </c>
      <c r="BD49" s="4">
        <v>0.999</v>
      </c>
      <c r="BE49" s="4" t="s">
        <v>73</v>
      </c>
      <c r="BF49" s="4" t="s">
        <v>73</v>
      </c>
      <c r="BG49" s="4" t="s">
        <v>73</v>
      </c>
      <c r="BH49" s="4" t="s">
        <v>73</v>
      </c>
      <c r="BI49" s="4" t="s">
        <v>73</v>
      </c>
      <c r="BJ49" s="4" t="s">
        <v>73</v>
      </c>
      <c r="BK49" s="4" t="s">
        <v>73</v>
      </c>
      <c r="BL49" s="4" t="s">
        <v>73</v>
      </c>
      <c r="BM49" s="4">
        <v>1</v>
      </c>
      <c r="BN49" s="4">
        <v>0.16700000000000001</v>
      </c>
      <c r="BO49" s="4" t="s">
        <v>73</v>
      </c>
      <c r="BP49" s="4" t="s">
        <v>73</v>
      </c>
      <c r="BQ49" s="4" t="s">
        <v>73</v>
      </c>
      <c r="BR49" s="4" t="s">
        <v>73</v>
      </c>
      <c r="BS49" s="4" t="s">
        <v>73</v>
      </c>
      <c r="BT49" s="4" t="s">
        <v>73</v>
      </c>
      <c r="BU49" s="4">
        <v>1</v>
      </c>
      <c r="BV49" s="4">
        <v>0.16700000000000001</v>
      </c>
      <c r="BW49" s="4" t="s">
        <v>73</v>
      </c>
      <c r="BX49" s="4" t="s">
        <v>73</v>
      </c>
      <c r="BY49" s="4" t="s">
        <v>73</v>
      </c>
      <c r="BZ49" s="4" t="s">
        <v>73</v>
      </c>
      <c r="CA49" s="4" t="s">
        <v>73</v>
      </c>
      <c r="CB49" s="4" t="s">
        <v>73</v>
      </c>
      <c r="CC49" s="4" t="s">
        <v>73</v>
      </c>
      <c r="CD49" s="4" t="s">
        <v>73</v>
      </c>
      <c r="CE49" s="4">
        <v>3</v>
      </c>
      <c r="CF49" s="14">
        <v>0.5</v>
      </c>
      <c r="CG49" s="4" t="s">
        <v>73</v>
      </c>
      <c r="CH49" s="4" t="s">
        <v>73</v>
      </c>
      <c r="CI49" s="4">
        <v>1</v>
      </c>
      <c r="CJ49" s="4">
        <v>0.16700000000000001</v>
      </c>
      <c r="CK49" s="4" t="s">
        <v>73</v>
      </c>
      <c r="CL49" s="4" t="s">
        <v>73</v>
      </c>
      <c r="CM49" s="4">
        <v>1</v>
      </c>
      <c r="CN49" s="4">
        <v>0.16700000000000001</v>
      </c>
      <c r="CO49" s="4" t="s">
        <v>73</v>
      </c>
      <c r="CP49" s="4" t="s">
        <v>73</v>
      </c>
    </row>
    <row r="50" spans="1:94" x14ac:dyDescent="0.25">
      <c r="A50" s="4" t="s">
        <v>115</v>
      </c>
      <c r="B50" s="4" t="s">
        <v>50</v>
      </c>
      <c r="C50" s="4" t="s">
        <v>73</v>
      </c>
      <c r="D50" s="4" t="s">
        <v>73</v>
      </c>
      <c r="E50" s="4" t="s">
        <v>73</v>
      </c>
      <c r="F50" s="4" t="s">
        <v>73</v>
      </c>
      <c r="G50" s="4" t="s">
        <v>73</v>
      </c>
      <c r="H50" s="4" t="s">
        <v>73</v>
      </c>
      <c r="I50" s="4" t="s">
        <v>73</v>
      </c>
      <c r="J50" s="14" t="s">
        <v>73</v>
      </c>
      <c r="K50" s="4">
        <v>4</v>
      </c>
      <c r="L50" s="14">
        <v>0.59499999999999997</v>
      </c>
      <c r="M50" s="4">
        <v>17</v>
      </c>
      <c r="N50" s="14">
        <v>2.5289999999999999</v>
      </c>
      <c r="O50" s="4" t="s">
        <v>73</v>
      </c>
      <c r="P50" s="14" t="s">
        <v>73</v>
      </c>
      <c r="Q50" s="4" t="s">
        <v>73</v>
      </c>
      <c r="R50" s="4" t="s">
        <v>73</v>
      </c>
      <c r="S50" s="4" t="s">
        <v>73</v>
      </c>
      <c r="T50" s="4" t="s">
        <v>73</v>
      </c>
      <c r="U50" s="4" t="s">
        <v>73</v>
      </c>
      <c r="V50" s="4" t="s">
        <v>73</v>
      </c>
      <c r="W50" s="4" t="s">
        <v>73</v>
      </c>
      <c r="X50" s="4" t="s">
        <v>73</v>
      </c>
      <c r="Y50" s="4" t="s">
        <v>73</v>
      </c>
      <c r="Z50" s="4" t="s">
        <v>73</v>
      </c>
      <c r="AA50" s="4" t="s">
        <v>73</v>
      </c>
      <c r="AB50" s="4" t="s">
        <v>73</v>
      </c>
      <c r="AC50" s="4" t="s">
        <v>73</v>
      </c>
      <c r="AD50" s="4" t="s">
        <v>73</v>
      </c>
      <c r="AE50" s="4" t="s">
        <v>73</v>
      </c>
      <c r="AF50" s="4" t="s">
        <v>73</v>
      </c>
      <c r="AG50" s="4">
        <v>3</v>
      </c>
      <c r="AH50" s="4">
        <v>0.44600000000000001</v>
      </c>
      <c r="AI50" s="4" t="s">
        <v>73</v>
      </c>
      <c r="AJ50" s="4" t="s">
        <v>73</v>
      </c>
      <c r="AK50" s="4" t="s">
        <v>73</v>
      </c>
      <c r="AL50" s="4" t="s">
        <v>73</v>
      </c>
      <c r="AM50" s="4" t="s">
        <v>73</v>
      </c>
      <c r="AN50" s="4" t="s">
        <v>73</v>
      </c>
      <c r="AO50" s="4">
        <v>1</v>
      </c>
      <c r="AP50" s="4">
        <v>0.14899999999999999</v>
      </c>
      <c r="AQ50" s="4" t="s">
        <v>73</v>
      </c>
      <c r="AR50" s="4" t="s">
        <v>73</v>
      </c>
      <c r="AS50" s="4" t="s">
        <v>73</v>
      </c>
      <c r="AT50" s="4" t="s">
        <v>73</v>
      </c>
      <c r="AU50" s="4" t="s">
        <v>73</v>
      </c>
      <c r="AV50" s="4" t="s">
        <v>73</v>
      </c>
      <c r="AW50" s="4" t="s">
        <v>73</v>
      </c>
      <c r="AX50" s="4" t="s">
        <v>73</v>
      </c>
      <c r="AY50" s="4" t="s">
        <v>73</v>
      </c>
      <c r="AZ50" s="4" t="s">
        <v>73</v>
      </c>
      <c r="BA50" s="4" t="s">
        <v>73</v>
      </c>
      <c r="BB50" s="4" t="s">
        <v>73</v>
      </c>
      <c r="BC50" s="4">
        <v>1</v>
      </c>
      <c r="BD50" s="4">
        <v>0.14899999999999999</v>
      </c>
      <c r="BE50" s="4" t="s">
        <v>73</v>
      </c>
      <c r="BF50" s="4" t="s">
        <v>73</v>
      </c>
      <c r="BG50" s="4" t="s">
        <v>73</v>
      </c>
      <c r="BH50" s="4" t="s">
        <v>73</v>
      </c>
      <c r="BI50" s="4" t="s">
        <v>73</v>
      </c>
      <c r="BJ50" s="4" t="s">
        <v>73</v>
      </c>
      <c r="BK50" s="4" t="s">
        <v>73</v>
      </c>
      <c r="BL50" s="4" t="s">
        <v>73</v>
      </c>
      <c r="BM50" s="4" t="s">
        <v>73</v>
      </c>
      <c r="BN50" s="4" t="s">
        <v>73</v>
      </c>
      <c r="BO50" s="4" t="s">
        <v>73</v>
      </c>
      <c r="BP50" s="4" t="s">
        <v>73</v>
      </c>
      <c r="BQ50" s="4" t="s">
        <v>73</v>
      </c>
      <c r="BR50" s="4" t="s">
        <v>73</v>
      </c>
      <c r="BS50" s="4" t="s">
        <v>73</v>
      </c>
      <c r="BT50" s="4" t="s">
        <v>73</v>
      </c>
      <c r="BU50" s="4" t="s">
        <v>73</v>
      </c>
      <c r="BV50" s="4" t="s">
        <v>73</v>
      </c>
      <c r="BW50" s="4" t="s">
        <v>73</v>
      </c>
      <c r="BX50" s="4" t="s">
        <v>73</v>
      </c>
      <c r="BY50" s="4" t="s">
        <v>73</v>
      </c>
      <c r="BZ50" s="4" t="s">
        <v>73</v>
      </c>
      <c r="CA50" s="4">
        <v>1</v>
      </c>
      <c r="CB50" s="4">
        <v>0.14899999999999999</v>
      </c>
      <c r="CC50" s="4" t="s">
        <v>73</v>
      </c>
      <c r="CD50" s="4" t="s">
        <v>73</v>
      </c>
      <c r="CE50" s="4">
        <v>4</v>
      </c>
      <c r="CF50" s="4">
        <v>0.59499999999999997</v>
      </c>
      <c r="CG50" s="4">
        <v>4</v>
      </c>
      <c r="CH50" s="4">
        <v>0.59499999999999997</v>
      </c>
      <c r="CI50" s="4">
        <v>3</v>
      </c>
      <c r="CJ50" s="4">
        <v>0.44600000000000001</v>
      </c>
      <c r="CK50" s="4" t="s">
        <v>73</v>
      </c>
      <c r="CL50" s="4" t="s">
        <v>73</v>
      </c>
      <c r="CM50" s="4">
        <v>3</v>
      </c>
      <c r="CN50" s="4">
        <v>0.44600000000000001</v>
      </c>
      <c r="CO50" s="4" t="s">
        <v>73</v>
      </c>
      <c r="CP50" s="4" t="s">
        <v>73</v>
      </c>
    </row>
    <row r="51" spans="1:94" x14ac:dyDescent="0.25">
      <c r="A51" s="4" t="s">
        <v>116</v>
      </c>
      <c r="B51" s="4" t="s">
        <v>51</v>
      </c>
      <c r="C51" s="4" t="s">
        <v>73</v>
      </c>
      <c r="D51" s="4" t="s">
        <v>73</v>
      </c>
      <c r="E51" s="4">
        <v>1</v>
      </c>
      <c r="F51" s="4">
        <v>0.152</v>
      </c>
      <c r="G51" s="4" t="s">
        <v>73</v>
      </c>
      <c r="H51" s="4" t="s">
        <v>73</v>
      </c>
      <c r="I51" s="4" t="s">
        <v>73</v>
      </c>
      <c r="J51" s="14" t="s">
        <v>73</v>
      </c>
      <c r="K51" s="4">
        <v>2</v>
      </c>
      <c r="L51" s="14">
        <v>0.30299999999999999</v>
      </c>
      <c r="M51" s="4">
        <v>22</v>
      </c>
      <c r="N51" s="14">
        <v>3.3330000000000002</v>
      </c>
      <c r="O51" s="4" t="s">
        <v>73</v>
      </c>
      <c r="P51" s="14" t="s">
        <v>73</v>
      </c>
      <c r="Q51" s="4" t="s">
        <v>73</v>
      </c>
      <c r="R51" s="4" t="s">
        <v>73</v>
      </c>
      <c r="S51" s="4" t="s">
        <v>73</v>
      </c>
      <c r="T51" s="4" t="s">
        <v>73</v>
      </c>
      <c r="U51" s="4" t="s">
        <v>73</v>
      </c>
      <c r="V51" s="4" t="s">
        <v>73</v>
      </c>
      <c r="W51" s="4" t="s">
        <v>73</v>
      </c>
      <c r="X51" s="4" t="s">
        <v>73</v>
      </c>
      <c r="Y51" s="4" t="s">
        <v>73</v>
      </c>
      <c r="Z51" s="4" t="s">
        <v>73</v>
      </c>
      <c r="AA51" s="4" t="s">
        <v>73</v>
      </c>
      <c r="AB51" s="4" t="s">
        <v>73</v>
      </c>
      <c r="AC51" s="4">
        <v>1</v>
      </c>
      <c r="AD51" s="4">
        <v>0.152</v>
      </c>
      <c r="AE51" s="4">
        <v>2</v>
      </c>
      <c r="AF51" s="4">
        <v>0.30299999999999999</v>
      </c>
      <c r="AG51" s="4" t="s">
        <v>73</v>
      </c>
      <c r="AH51" s="4" t="s">
        <v>73</v>
      </c>
      <c r="AI51" s="4" t="s">
        <v>73</v>
      </c>
      <c r="AJ51" s="4" t="s">
        <v>73</v>
      </c>
      <c r="AK51" s="4" t="s">
        <v>73</v>
      </c>
      <c r="AL51" s="4" t="s">
        <v>73</v>
      </c>
      <c r="AM51" s="4" t="s">
        <v>73</v>
      </c>
      <c r="AN51" s="4" t="s">
        <v>73</v>
      </c>
      <c r="AO51" s="4" t="s">
        <v>73</v>
      </c>
      <c r="AP51" s="4" t="s">
        <v>73</v>
      </c>
      <c r="AQ51" s="4" t="s">
        <v>73</v>
      </c>
      <c r="AR51" s="4" t="s">
        <v>73</v>
      </c>
      <c r="AS51" s="4" t="s">
        <v>73</v>
      </c>
      <c r="AT51" s="4" t="s">
        <v>73</v>
      </c>
      <c r="AU51" s="4" t="s">
        <v>73</v>
      </c>
      <c r="AV51" s="4" t="s">
        <v>73</v>
      </c>
      <c r="AW51" s="4" t="s">
        <v>73</v>
      </c>
      <c r="AX51" s="4" t="s">
        <v>73</v>
      </c>
      <c r="AY51" s="4" t="s">
        <v>73</v>
      </c>
      <c r="AZ51" s="4" t="s">
        <v>73</v>
      </c>
      <c r="BA51" s="4" t="s">
        <v>73</v>
      </c>
      <c r="BB51" s="4" t="s">
        <v>73</v>
      </c>
      <c r="BC51" s="4">
        <v>12</v>
      </c>
      <c r="BD51" s="4">
        <v>1.8180000000000001</v>
      </c>
      <c r="BE51" s="4" t="s">
        <v>73</v>
      </c>
      <c r="BF51" s="4" t="s">
        <v>73</v>
      </c>
      <c r="BG51" s="4" t="s">
        <v>73</v>
      </c>
      <c r="BH51" s="4" t="s">
        <v>73</v>
      </c>
      <c r="BI51" s="4" t="s">
        <v>73</v>
      </c>
      <c r="BJ51" s="4" t="s">
        <v>73</v>
      </c>
      <c r="BK51" s="4" t="s">
        <v>73</v>
      </c>
      <c r="BL51" s="4" t="s">
        <v>73</v>
      </c>
      <c r="BM51" s="4" t="s">
        <v>73</v>
      </c>
      <c r="BN51" s="4" t="s">
        <v>73</v>
      </c>
      <c r="BO51" s="4" t="s">
        <v>73</v>
      </c>
      <c r="BP51" s="4" t="s">
        <v>73</v>
      </c>
      <c r="BQ51" s="4" t="s">
        <v>73</v>
      </c>
      <c r="BR51" s="4" t="s">
        <v>73</v>
      </c>
      <c r="BS51" s="4" t="s">
        <v>73</v>
      </c>
      <c r="BT51" s="4" t="s">
        <v>73</v>
      </c>
      <c r="BU51" s="4" t="s">
        <v>73</v>
      </c>
      <c r="BV51" s="4" t="s">
        <v>73</v>
      </c>
      <c r="BW51" s="4" t="s">
        <v>73</v>
      </c>
      <c r="BX51" s="4" t="s">
        <v>73</v>
      </c>
      <c r="BY51" s="4" t="s">
        <v>73</v>
      </c>
      <c r="BZ51" s="4" t="s">
        <v>73</v>
      </c>
      <c r="CA51" s="4" t="s">
        <v>73</v>
      </c>
      <c r="CB51" s="4" t="s">
        <v>73</v>
      </c>
      <c r="CC51" s="4" t="s">
        <v>73</v>
      </c>
      <c r="CD51" s="4" t="s">
        <v>73</v>
      </c>
      <c r="CE51" s="4">
        <v>5</v>
      </c>
      <c r="CF51" s="4">
        <v>0.75800000000000001</v>
      </c>
      <c r="CG51" s="4" t="s">
        <v>73</v>
      </c>
      <c r="CH51" s="4" t="s">
        <v>73</v>
      </c>
      <c r="CI51" s="4">
        <v>3</v>
      </c>
      <c r="CJ51" s="4">
        <v>0.45500000000000002</v>
      </c>
      <c r="CK51" s="4">
        <v>1</v>
      </c>
      <c r="CL51" s="4">
        <v>0.152</v>
      </c>
      <c r="CM51" s="4">
        <v>3</v>
      </c>
      <c r="CN51" s="4">
        <v>0.45500000000000002</v>
      </c>
      <c r="CO51" s="4">
        <v>1</v>
      </c>
      <c r="CP51" s="4">
        <v>0.152</v>
      </c>
    </row>
    <row r="52" spans="1:94" x14ac:dyDescent="0.25">
      <c r="A52" s="4" t="s">
        <v>117</v>
      </c>
      <c r="B52" s="4" t="s">
        <v>52</v>
      </c>
      <c r="C52" s="4" t="s">
        <v>73</v>
      </c>
      <c r="D52" s="4" t="s">
        <v>73</v>
      </c>
      <c r="E52" s="4" t="s">
        <v>73</v>
      </c>
      <c r="F52" s="4" t="s">
        <v>73</v>
      </c>
      <c r="G52" s="4" t="s">
        <v>73</v>
      </c>
      <c r="H52" s="4" t="s">
        <v>73</v>
      </c>
      <c r="I52" s="4" t="s">
        <v>73</v>
      </c>
      <c r="J52" s="14" t="s">
        <v>73</v>
      </c>
      <c r="K52" s="4">
        <v>2</v>
      </c>
      <c r="L52" s="14">
        <v>0.27</v>
      </c>
      <c r="M52" s="4">
        <v>5</v>
      </c>
      <c r="N52" s="14">
        <v>0.67500000000000004</v>
      </c>
      <c r="O52" s="4" t="s">
        <v>73</v>
      </c>
      <c r="P52" s="14" t="s">
        <v>73</v>
      </c>
      <c r="Q52" s="4" t="s">
        <v>73</v>
      </c>
      <c r="R52" s="4" t="s">
        <v>73</v>
      </c>
      <c r="S52" s="4" t="s">
        <v>73</v>
      </c>
      <c r="T52" s="4" t="s">
        <v>73</v>
      </c>
      <c r="U52" s="4" t="s">
        <v>73</v>
      </c>
      <c r="V52" s="4" t="s">
        <v>73</v>
      </c>
      <c r="W52" s="4" t="s">
        <v>73</v>
      </c>
      <c r="X52" s="4" t="s">
        <v>73</v>
      </c>
      <c r="Y52" s="4" t="s">
        <v>73</v>
      </c>
      <c r="Z52" s="4" t="s">
        <v>73</v>
      </c>
      <c r="AA52" s="4" t="s">
        <v>73</v>
      </c>
      <c r="AB52" s="4" t="s">
        <v>73</v>
      </c>
      <c r="AC52" s="4" t="s">
        <v>73</v>
      </c>
      <c r="AD52" s="4" t="s">
        <v>73</v>
      </c>
      <c r="AE52" s="4" t="s">
        <v>73</v>
      </c>
      <c r="AF52" s="4" t="s">
        <v>73</v>
      </c>
      <c r="AG52" s="4" t="s">
        <v>73</v>
      </c>
      <c r="AH52" s="4" t="s">
        <v>73</v>
      </c>
      <c r="AI52" s="4" t="s">
        <v>73</v>
      </c>
      <c r="AJ52" s="4" t="s">
        <v>73</v>
      </c>
      <c r="AK52" s="4" t="s">
        <v>73</v>
      </c>
      <c r="AL52" s="4" t="s">
        <v>73</v>
      </c>
      <c r="AM52" s="4" t="s">
        <v>73</v>
      </c>
      <c r="AN52" s="4" t="s">
        <v>73</v>
      </c>
      <c r="AO52" s="4" t="s">
        <v>73</v>
      </c>
      <c r="AP52" s="4" t="s">
        <v>73</v>
      </c>
      <c r="AQ52" s="4" t="s">
        <v>73</v>
      </c>
      <c r="AR52" s="4" t="s">
        <v>73</v>
      </c>
      <c r="AS52" s="4">
        <v>1</v>
      </c>
      <c r="AT52" s="4">
        <v>0.13500000000000001</v>
      </c>
      <c r="AU52" s="4" t="s">
        <v>73</v>
      </c>
      <c r="AV52" s="4" t="s">
        <v>73</v>
      </c>
      <c r="AW52" s="4" t="s">
        <v>73</v>
      </c>
      <c r="AX52" s="4" t="s">
        <v>73</v>
      </c>
      <c r="AY52" s="4" t="s">
        <v>73</v>
      </c>
      <c r="AZ52" s="4" t="s">
        <v>73</v>
      </c>
      <c r="BA52" s="4" t="s">
        <v>73</v>
      </c>
      <c r="BB52" s="4" t="s">
        <v>73</v>
      </c>
      <c r="BC52" s="4">
        <v>2</v>
      </c>
      <c r="BD52" s="14">
        <v>0.27</v>
      </c>
      <c r="BE52" s="4" t="s">
        <v>73</v>
      </c>
      <c r="BF52" s="4" t="s">
        <v>73</v>
      </c>
      <c r="BG52" s="4" t="s">
        <v>73</v>
      </c>
      <c r="BH52" s="4" t="s">
        <v>73</v>
      </c>
      <c r="BI52" s="4" t="s">
        <v>73</v>
      </c>
      <c r="BJ52" s="4" t="s">
        <v>73</v>
      </c>
      <c r="BK52" s="4" t="s">
        <v>73</v>
      </c>
      <c r="BL52" s="4" t="s">
        <v>73</v>
      </c>
      <c r="BM52" s="4" t="s">
        <v>73</v>
      </c>
      <c r="BN52" s="4" t="s">
        <v>73</v>
      </c>
      <c r="BO52" s="4" t="s">
        <v>73</v>
      </c>
      <c r="BP52" s="4" t="s">
        <v>73</v>
      </c>
      <c r="BQ52" s="4" t="s">
        <v>73</v>
      </c>
      <c r="BR52" s="4" t="s">
        <v>73</v>
      </c>
      <c r="BS52" s="4" t="s">
        <v>73</v>
      </c>
      <c r="BT52" s="4" t="s">
        <v>73</v>
      </c>
      <c r="BU52" s="4" t="s">
        <v>73</v>
      </c>
      <c r="BV52" s="4" t="s">
        <v>73</v>
      </c>
      <c r="BW52" s="4">
        <v>1</v>
      </c>
      <c r="BX52" s="4">
        <v>0.13500000000000001</v>
      </c>
      <c r="BY52" s="4" t="s">
        <v>73</v>
      </c>
      <c r="BZ52" s="4" t="s">
        <v>73</v>
      </c>
      <c r="CA52" s="4" t="s">
        <v>73</v>
      </c>
      <c r="CB52" s="4" t="s">
        <v>73</v>
      </c>
      <c r="CC52" s="4" t="s">
        <v>73</v>
      </c>
      <c r="CD52" s="4" t="s">
        <v>73</v>
      </c>
      <c r="CE52" s="4">
        <v>3</v>
      </c>
      <c r="CF52" s="4">
        <v>0.40500000000000003</v>
      </c>
      <c r="CG52" s="4">
        <v>1</v>
      </c>
      <c r="CH52" s="4">
        <v>0.13500000000000001</v>
      </c>
      <c r="CI52" s="4">
        <v>6</v>
      </c>
      <c r="CJ52" s="14">
        <v>0.81</v>
      </c>
      <c r="CK52" s="4">
        <v>6</v>
      </c>
      <c r="CL52" s="14">
        <v>0.81</v>
      </c>
      <c r="CM52" s="4">
        <v>6</v>
      </c>
      <c r="CN52" s="14">
        <v>0.81</v>
      </c>
      <c r="CO52" s="4">
        <v>6</v>
      </c>
      <c r="CP52" s="14">
        <v>0.81</v>
      </c>
    </row>
    <row r="53" spans="1:94" x14ac:dyDescent="0.25">
      <c r="A53" s="4" t="s">
        <v>118</v>
      </c>
      <c r="B53" s="4" t="s">
        <v>53</v>
      </c>
      <c r="C53" s="4" t="s">
        <v>73</v>
      </c>
      <c r="D53" s="4" t="s">
        <v>73</v>
      </c>
      <c r="E53" s="4" t="s">
        <v>73</v>
      </c>
      <c r="F53" s="4" t="s">
        <v>73</v>
      </c>
      <c r="G53" s="4" t="s">
        <v>73</v>
      </c>
      <c r="H53" s="4" t="s">
        <v>73</v>
      </c>
      <c r="I53" s="4" t="s">
        <v>73</v>
      </c>
      <c r="J53" s="14" t="s">
        <v>73</v>
      </c>
      <c r="K53" s="4">
        <v>2</v>
      </c>
      <c r="L53" s="14">
        <v>0.46600000000000003</v>
      </c>
      <c r="M53" s="4">
        <v>4</v>
      </c>
      <c r="N53" s="14">
        <v>0.93100000000000005</v>
      </c>
      <c r="O53" s="4" t="s">
        <v>73</v>
      </c>
      <c r="P53" s="14" t="s">
        <v>73</v>
      </c>
      <c r="Q53" s="4" t="s">
        <v>73</v>
      </c>
      <c r="R53" s="4" t="s">
        <v>73</v>
      </c>
      <c r="S53" s="4" t="s">
        <v>73</v>
      </c>
      <c r="T53" s="4" t="s">
        <v>73</v>
      </c>
      <c r="U53" s="4" t="s">
        <v>73</v>
      </c>
      <c r="V53" s="4" t="s">
        <v>73</v>
      </c>
      <c r="W53" s="4" t="s">
        <v>73</v>
      </c>
      <c r="X53" s="4" t="s">
        <v>73</v>
      </c>
      <c r="Y53" s="4" t="s">
        <v>73</v>
      </c>
      <c r="Z53" s="4" t="s">
        <v>73</v>
      </c>
      <c r="AA53" s="4" t="s">
        <v>73</v>
      </c>
      <c r="AB53" s="4" t="s">
        <v>73</v>
      </c>
      <c r="AC53" s="4" t="s">
        <v>73</v>
      </c>
      <c r="AD53" s="4" t="s">
        <v>73</v>
      </c>
      <c r="AE53" s="4" t="s">
        <v>73</v>
      </c>
      <c r="AF53" s="4" t="s">
        <v>73</v>
      </c>
      <c r="AG53" s="4" t="s">
        <v>73</v>
      </c>
      <c r="AH53" s="4" t="s">
        <v>73</v>
      </c>
      <c r="AI53" s="4" t="s">
        <v>73</v>
      </c>
      <c r="AJ53" s="4" t="s">
        <v>73</v>
      </c>
      <c r="AK53" s="4" t="s">
        <v>73</v>
      </c>
      <c r="AL53" s="4" t="s">
        <v>73</v>
      </c>
      <c r="AM53" s="4" t="s">
        <v>73</v>
      </c>
      <c r="AN53" s="4" t="s">
        <v>73</v>
      </c>
      <c r="AO53" s="4">
        <v>1</v>
      </c>
      <c r="AP53" s="4">
        <v>0.23300000000000001</v>
      </c>
      <c r="AQ53" s="4" t="s">
        <v>73</v>
      </c>
      <c r="AR53" s="4" t="s">
        <v>73</v>
      </c>
      <c r="AS53" s="4" t="s">
        <v>73</v>
      </c>
      <c r="AT53" s="4" t="s">
        <v>73</v>
      </c>
      <c r="AU53" s="4" t="s">
        <v>73</v>
      </c>
      <c r="AV53" s="4" t="s">
        <v>73</v>
      </c>
      <c r="AW53" s="4" t="s">
        <v>73</v>
      </c>
      <c r="AX53" s="4" t="s">
        <v>73</v>
      </c>
      <c r="AY53" s="4" t="s">
        <v>73</v>
      </c>
      <c r="AZ53" s="4" t="s">
        <v>73</v>
      </c>
      <c r="BA53" s="4" t="s">
        <v>73</v>
      </c>
      <c r="BB53" s="4" t="s">
        <v>73</v>
      </c>
      <c r="BC53" s="4">
        <v>1</v>
      </c>
      <c r="BD53" s="4">
        <v>0.23300000000000001</v>
      </c>
      <c r="BE53" s="4" t="s">
        <v>73</v>
      </c>
      <c r="BF53" s="4" t="s">
        <v>73</v>
      </c>
      <c r="BG53" s="4" t="s">
        <v>73</v>
      </c>
      <c r="BH53" s="4" t="s">
        <v>73</v>
      </c>
      <c r="BI53" s="4" t="s">
        <v>73</v>
      </c>
      <c r="BJ53" s="4" t="s">
        <v>73</v>
      </c>
      <c r="BK53" s="4" t="s">
        <v>73</v>
      </c>
      <c r="BL53" s="4" t="s">
        <v>73</v>
      </c>
      <c r="BM53" s="4" t="s">
        <v>73</v>
      </c>
      <c r="BN53" s="4" t="s">
        <v>73</v>
      </c>
      <c r="BO53" s="4" t="s">
        <v>73</v>
      </c>
      <c r="BP53" s="4" t="s">
        <v>73</v>
      </c>
      <c r="BQ53" s="4" t="s">
        <v>73</v>
      </c>
      <c r="BR53" s="4" t="s">
        <v>73</v>
      </c>
      <c r="BS53" s="4" t="s">
        <v>73</v>
      </c>
      <c r="BT53" s="4" t="s">
        <v>73</v>
      </c>
      <c r="BU53" s="4" t="s">
        <v>73</v>
      </c>
      <c r="BV53" s="4" t="s">
        <v>73</v>
      </c>
      <c r="BW53" s="4" t="s">
        <v>73</v>
      </c>
      <c r="BX53" s="4" t="s">
        <v>73</v>
      </c>
      <c r="BY53" s="4" t="s">
        <v>73</v>
      </c>
      <c r="BZ53" s="4" t="s">
        <v>73</v>
      </c>
      <c r="CA53" s="4" t="s">
        <v>73</v>
      </c>
      <c r="CB53" s="4" t="s">
        <v>73</v>
      </c>
      <c r="CC53" s="4" t="s">
        <v>73</v>
      </c>
      <c r="CD53" s="4" t="s">
        <v>73</v>
      </c>
      <c r="CE53" s="4">
        <v>6</v>
      </c>
      <c r="CF53" s="4">
        <v>1.397</v>
      </c>
      <c r="CG53" s="4" t="s">
        <v>73</v>
      </c>
      <c r="CH53" s="4" t="s">
        <v>73</v>
      </c>
      <c r="CI53" s="4" t="s">
        <v>73</v>
      </c>
      <c r="CJ53" s="4" t="s">
        <v>73</v>
      </c>
      <c r="CK53" s="4">
        <v>1</v>
      </c>
      <c r="CL53" s="4">
        <v>0.23300000000000001</v>
      </c>
      <c r="CM53" s="4" t="s">
        <v>73</v>
      </c>
      <c r="CN53" s="4" t="s">
        <v>73</v>
      </c>
      <c r="CO53" s="4">
        <v>1</v>
      </c>
      <c r="CP53" s="4">
        <v>0.23300000000000001</v>
      </c>
    </row>
    <row r="54" spans="1:94" x14ac:dyDescent="0.25">
      <c r="A54" s="4" t="s">
        <v>119</v>
      </c>
      <c r="B54" s="4" t="s">
        <v>54</v>
      </c>
      <c r="C54" s="4" t="s">
        <v>73</v>
      </c>
      <c r="D54" s="4" t="s">
        <v>73</v>
      </c>
      <c r="E54" s="4">
        <v>1</v>
      </c>
      <c r="F54" s="4">
        <v>8.8999999999999996E-2</v>
      </c>
      <c r="G54" s="4" t="s">
        <v>73</v>
      </c>
      <c r="H54" s="4" t="s">
        <v>73</v>
      </c>
      <c r="I54" s="4" t="s">
        <v>73</v>
      </c>
      <c r="J54" s="14" t="s">
        <v>73</v>
      </c>
      <c r="K54" s="4">
        <v>1</v>
      </c>
      <c r="L54" s="14">
        <v>8.8999999999999996E-2</v>
      </c>
      <c r="M54" s="4">
        <v>12</v>
      </c>
      <c r="N54" s="14">
        <v>1.0629999999999999</v>
      </c>
      <c r="O54" s="4">
        <v>2</v>
      </c>
      <c r="P54" s="14">
        <v>0.17699999999999999</v>
      </c>
      <c r="Q54" s="4" t="s">
        <v>73</v>
      </c>
      <c r="R54" s="4" t="s">
        <v>73</v>
      </c>
      <c r="S54" s="4" t="s">
        <v>73</v>
      </c>
      <c r="T54" s="4" t="s">
        <v>73</v>
      </c>
      <c r="U54" s="4" t="s">
        <v>73</v>
      </c>
      <c r="V54" s="4" t="s">
        <v>73</v>
      </c>
      <c r="W54" s="4" t="s">
        <v>73</v>
      </c>
      <c r="X54" s="4" t="s">
        <v>73</v>
      </c>
      <c r="Y54" s="4" t="s">
        <v>73</v>
      </c>
      <c r="Z54" s="4" t="s">
        <v>73</v>
      </c>
      <c r="AA54" s="4" t="s">
        <v>73</v>
      </c>
      <c r="AB54" s="4" t="s">
        <v>73</v>
      </c>
      <c r="AC54" s="4">
        <v>1</v>
      </c>
      <c r="AD54" s="4">
        <v>8.8999999999999996E-2</v>
      </c>
      <c r="AE54" s="4">
        <v>3</v>
      </c>
      <c r="AF54" s="4">
        <v>0.26600000000000001</v>
      </c>
      <c r="AG54" s="4" t="s">
        <v>73</v>
      </c>
      <c r="AH54" s="4" t="s">
        <v>73</v>
      </c>
      <c r="AI54" s="4">
        <v>1</v>
      </c>
      <c r="AJ54" s="4">
        <v>8.8999999999999996E-2</v>
      </c>
      <c r="AK54" s="4" t="s">
        <v>73</v>
      </c>
      <c r="AL54" s="4" t="s">
        <v>73</v>
      </c>
      <c r="AM54" s="4">
        <v>1</v>
      </c>
      <c r="AN54" s="4">
        <v>8.8999999999999996E-2</v>
      </c>
      <c r="AO54" s="4">
        <v>1</v>
      </c>
      <c r="AP54" s="4">
        <v>8.8999999999999996E-2</v>
      </c>
      <c r="AQ54" s="4" t="s">
        <v>73</v>
      </c>
      <c r="AR54" s="4" t="s">
        <v>73</v>
      </c>
      <c r="AS54" s="4" t="s">
        <v>73</v>
      </c>
      <c r="AT54" s="4" t="s">
        <v>73</v>
      </c>
      <c r="AU54" s="4" t="s">
        <v>73</v>
      </c>
      <c r="AV54" s="4" t="s">
        <v>73</v>
      </c>
      <c r="AW54" s="4" t="s">
        <v>73</v>
      </c>
      <c r="AX54" s="4" t="s">
        <v>73</v>
      </c>
      <c r="AY54" s="4">
        <v>1</v>
      </c>
      <c r="AZ54" s="4">
        <v>8.8999999999999996E-2</v>
      </c>
      <c r="BA54" s="4" t="s">
        <v>73</v>
      </c>
      <c r="BB54" s="4" t="s">
        <v>73</v>
      </c>
      <c r="BC54" s="4">
        <v>10</v>
      </c>
      <c r="BD54" s="4">
        <v>0.88500000000000001</v>
      </c>
      <c r="BE54" s="4" t="s">
        <v>73</v>
      </c>
      <c r="BF54" s="4" t="s">
        <v>73</v>
      </c>
      <c r="BG54" s="4" t="s">
        <v>73</v>
      </c>
      <c r="BH54" s="4" t="s">
        <v>73</v>
      </c>
      <c r="BI54" s="4">
        <v>3</v>
      </c>
      <c r="BJ54" s="4">
        <v>0.26600000000000001</v>
      </c>
      <c r="BK54" s="4" t="s">
        <v>73</v>
      </c>
      <c r="BL54" s="4" t="s">
        <v>73</v>
      </c>
      <c r="BM54" s="4" t="s">
        <v>73</v>
      </c>
      <c r="BN54" s="4" t="s">
        <v>73</v>
      </c>
      <c r="BO54" s="4" t="s">
        <v>73</v>
      </c>
      <c r="BP54" s="4" t="s">
        <v>73</v>
      </c>
      <c r="BQ54" s="4" t="s">
        <v>73</v>
      </c>
      <c r="BR54" s="4" t="s">
        <v>73</v>
      </c>
      <c r="BS54" s="4" t="s">
        <v>73</v>
      </c>
      <c r="BT54" s="4" t="s">
        <v>73</v>
      </c>
      <c r="BU54" s="4" t="s">
        <v>73</v>
      </c>
      <c r="BV54" s="4" t="s">
        <v>73</v>
      </c>
      <c r="BW54" s="4" t="s">
        <v>73</v>
      </c>
      <c r="BX54" s="4" t="s">
        <v>73</v>
      </c>
      <c r="BY54" s="4" t="s">
        <v>73</v>
      </c>
      <c r="BZ54" s="4" t="s">
        <v>73</v>
      </c>
      <c r="CA54" s="4" t="s">
        <v>73</v>
      </c>
      <c r="CB54" s="4" t="s">
        <v>73</v>
      </c>
      <c r="CC54" s="4" t="s">
        <v>73</v>
      </c>
      <c r="CD54" s="4" t="s">
        <v>73</v>
      </c>
      <c r="CE54" s="4">
        <v>5</v>
      </c>
      <c r="CF54" s="4">
        <v>0.443</v>
      </c>
      <c r="CG54" s="4">
        <v>4</v>
      </c>
      <c r="CH54" s="4">
        <v>0.35399999999999998</v>
      </c>
      <c r="CI54" s="4">
        <v>2</v>
      </c>
      <c r="CJ54" s="4">
        <v>0.17699999999999999</v>
      </c>
      <c r="CK54" s="4" t="s">
        <v>73</v>
      </c>
      <c r="CL54" s="4" t="s">
        <v>73</v>
      </c>
      <c r="CM54" s="4">
        <v>2</v>
      </c>
      <c r="CN54" s="4">
        <v>0.17699999999999999</v>
      </c>
      <c r="CO54" s="4" t="s">
        <v>73</v>
      </c>
      <c r="CP54" s="4" t="s">
        <v>73</v>
      </c>
    </row>
    <row r="55" spans="1:94" x14ac:dyDescent="0.25">
      <c r="A55" s="4" t="s">
        <v>120</v>
      </c>
      <c r="B55" s="4" t="s">
        <v>55</v>
      </c>
      <c r="C55" s="4" t="s">
        <v>73</v>
      </c>
      <c r="D55" s="4" t="s">
        <v>73</v>
      </c>
      <c r="E55" s="4" t="s">
        <v>73</v>
      </c>
      <c r="F55" s="4" t="s">
        <v>73</v>
      </c>
      <c r="G55" s="4" t="s">
        <v>73</v>
      </c>
      <c r="H55" s="4" t="s">
        <v>73</v>
      </c>
      <c r="I55" s="4" t="s">
        <v>73</v>
      </c>
      <c r="J55" s="14" t="s">
        <v>73</v>
      </c>
      <c r="K55" s="4">
        <v>2</v>
      </c>
      <c r="L55" s="14">
        <v>0.40799999999999997</v>
      </c>
      <c r="M55" s="4">
        <v>19</v>
      </c>
      <c r="N55" s="14">
        <v>3.8740000000000001</v>
      </c>
      <c r="O55" s="4">
        <v>1</v>
      </c>
      <c r="P55" s="14">
        <v>0.20399999999999999</v>
      </c>
      <c r="Q55" s="4" t="s">
        <v>73</v>
      </c>
      <c r="R55" s="4" t="s">
        <v>73</v>
      </c>
      <c r="S55" s="4" t="s">
        <v>73</v>
      </c>
      <c r="T55" s="4" t="s">
        <v>73</v>
      </c>
      <c r="U55" s="4" t="s">
        <v>73</v>
      </c>
      <c r="V55" s="4" t="s">
        <v>73</v>
      </c>
      <c r="W55" s="4" t="s">
        <v>73</v>
      </c>
      <c r="X55" s="4" t="s">
        <v>73</v>
      </c>
      <c r="Y55" s="4">
        <v>1</v>
      </c>
      <c r="Z55" s="4">
        <v>0.20399999999999999</v>
      </c>
      <c r="AA55" s="4">
        <v>1</v>
      </c>
      <c r="AB55" s="4">
        <v>0.20399999999999999</v>
      </c>
      <c r="AC55" s="4" t="s">
        <v>73</v>
      </c>
      <c r="AD55" s="4" t="s">
        <v>73</v>
      </c>
      <c r="AE55" s="4">
        <v>1</v>
      </c>
      <c r="AF55" s="4">
        <v>0.20399999999999999</v>
      </c>
      <c r="AG55" s="4" t="s">
        <v>73</v>
      </c>
      <c r="AH55" s="4" t="s">
        <v>73</v>
      </c>
      <c r="AI55" s="4" t="s">
        <v>73</v>
      </c>
      <c r="AJ55" s="4" t="s">
        <v>73</v>
      </c>
      <c r="AK55" s="4" t="s">
        <v>73</v>
      </c>
      <c r="AL55" s="4" t="s">
        <v>73</v>
      </c>
      <c r="AM55" s="4" t="s">
        <v>73</v>
      </c>
      <c r="AN55" s="4" t="s">
        <v>73</v>
      </c>
      <c r="AO55" s="4" t="s">
        <v>73</v>
      </c>
      <c r="AP55" s="4" t="s">
        <v>73</v>
      </c>
      <c r="AQ55" s="4" t="s">
        <v>73</v>
      </c>
      <c r="AR55" s="4" t="s">
        <v>73</v>
      </c>
      <c r="AS55" s="4" t="s">
        <v>73</v>
      </c>
      <c r="AT55" s="4" t="s">
        <v>73</v>
      </c>
      <c r="AU55" s="4" t="s">
        <v>73</v>
      </c>
      <c r="AV55" s="4" t="s">
        <v>73</v>
      </c>
      <c r="AW55" s="4" t="s">
        <v>73</v>
      </c>
      <c r="AX55" s="4" t="s">
        <v>73</v>
      </c>
      <c r="AY55" s="4" t="s">
        <v>73</v>
      </c>
      <c r="AZ55" s="4" t="s">
        <v>73</v>
      </c>
      <c r="BA55" s="4" t="s">
        <v>73</v>
      </c>
      <c r="BB55" s="4" t="s">
        <v>73</v>
      </c>
      <c r="BC55" s="4">
        <v>4</v>
      </c>
      <c r="BD55" s="4">
        <v>0.81599999999999995</v>
      </c>
      <c r="BE55" s="4" t="s">
        <v>73</v>
      </c>
      <c r="BF55" s="4" t="s">
        <v>73</v>
      </c>
      <c r="BG55" s="4" t="s">
        <v>73</v>
      </c>
      <c r="BH55" s="4" t="s">
        <v>73</v>
      </c>
      <c r="BI55" s="4" t="s">
        <v>73</v>
      </c>
      <c r="BJ55" s="4" t="s">
        <v>73</v>
      </c>
      <c r="BK55" s="4" t="s">
        <v>73</v>
      </c>
      <c r="BL55" s="4" t="s">
        <v>73</v>
      </c>
      <c r="BM55" s="4" t="s">
        <v>73</v>
      </c>
      <c r="BN55" s="4" t="s">
        <v>73</v>
      </c>
      <c r="BO55" s="4" t="s">
        <v>73</v>
      </c>
      <c r="BP55" s="4" t="s">
        <v>73</v>
      </c>
      <c r="BQ55" s="4" t="s">
        <v>73</v>
      </c>
      <c r="BR55" s="4" t="s">
        <v>73</v>
      </c>
      <c r="BS55" s="4" t="s">
        <v>73</v>
      </c>
      <c r="BT55" s="4" t="s">
        <v>73</v>
      </c>
      <c r="BU55" s="4" t="s">
        <v>73</v>
      </c>
      <c r="BV55" s="4" t="s">
        <v>73</v>
      </c>
      <c r="BW55" s="4" t="s">
        <v>73</v>
      </c>
      <c r="BX55" s="4" t="s">
        <v>73</v>
      </c>
      <c r="BY55" s="4" t="s">
        <v>73</v>
      </c>
      <c r="BZ55" s="4" t="s">
        <v>73</v>
      </c>
      <c r="CA55" s="4" t="s">
        <v>73</v>
      </c>
      <c r="CB55" s="4" t="s">
        <v>73</v>
      </c>
      <c r="CC55" s="4" t="s">
        <v>73</v>
      </c>
      <c r="CD55" s="4" t="s">
        <v>73</v>
      </c>
      <c r="CE55" s="4">
        <v>1</v>
      </c>
      <c r="CF55" s="4">
        <v>0.20399999999999999</v>
      </c>
      <c r="CG55" s="4">
        <v>1</v>
      </c>
      <c r="CH55" s="4">
        <v>0.20399999999999999</v>
      </c>
      <c r="CI55" s="4">
        <v>1</v>
      </c>
      <c r="CJ55" s="4">
        <v>0.20399999999999999</v>
      </c>
      <c r="CK55" s="4" t="s">
        <v>73</v>
      </c>
      <c r="CL55" s="4" t="s">
        <v>73</v>
      </c>
      <c r="CM55" s="4">
        <v>1</v>
      </c>
      <c r="CN55" s="4">
        <v>0.20399999999999999</v>
      </c>
      <c r="CO55" s="4" t="s">
        <v>73</v>
      </c>
      <c r="CP55" s="4" t="s">
        <v>73</v>
      </c>
    </row>
    <row r="56" spans="1:94" x14ac:dyDescent="0.25">
      <c r="A56" s="4" t="s">
        <v>121</v>
      </c>
      <c r="B56" s="4" t="s">
        <v>56</v>
      </c>
      <c r="C56" s="4" t="s">
        <v>73</v>
      </c>
      <c r="D56" s="4" t="s">
        <v>73</v>
      </c>
      <c r="E56" s="4" t="s">
        <v>73</v>
      </c>
      <c r="F56" s="4" t="s">
        <v>73</v>
      </c>
      <c r="G56" s="4" t="s">
        <v>73</v>
      </c>
      <c r="H56" s="4" t="s">
        <v>73</v>
      </c>
      <c r="I56" s="4" t="s">
        <v>73</v>
      </c>
      <c r="J56" s="14" t="s">
        <v>73</v>
      </c>
      <c r="K56" s="4">
        <v>1</v>
      </c>
      <c r="L56" s="4">
        <v>0.151</v>
      </c>
      <c r="M56" s="4">
        <v>14</v>
      </c>
      <c r="N56" s="14">
        <v>2.1179999999999999</v>
      </c>
      <c r="O56" s="4" t="s">
        <v>73</v>
      </c>
      <c r="P56" s="14" t="s">
        <v>73</v>
      </c>
      <c r="Q56" s="4" t="s">
        <v>73</v>
      </c>
      <c r="R56" s="4" t="s">
        <v>73</v>
      </c>
      <c r="S56" s="4" t="s">
        <v>73</v>
      </c>
      <c r="T56" s="4" t="s">
        <v>73</v>
      </c>
      <c r="U56" s="4" t="s">
        <v>73</v>
      </c>
      <c r="V56" s="4" t="s">
        <v>73</v>
      </c>
      <c r="W56" s="4" t="s">
        <v>73</v>
      </c>
      <c r="X56" s="4" t="s">
        <v>73</v>
      </c>
      <c r="Y56" s="4" t="s">
        <v>73</v>
      </c>
      <c r="Z56" s="4" t="s">
        <v>73</v>
      </c>
      <c r="AA56" s="4" t="s">
        <v>73</v>
      </c>
      <c r="AB56" s="4" t="s">
        <v>73</v>
      </c>
      <c r="AC56" s="4" t="s">
        <v>73</v>
      </c>
      <c r="AD56" s="4" t="s">
        <v>73</v>
      </c>
      <c r="AE56" s="4">
        <v>1</v>
      </c>
      <c r="AF56" s="4">
        <v>0.151</v>
      </c>
      <c r="AG56" s="4" t="s">
        <v>73</v>
      </c>
      <c r="AH56" s="4" t="s">
        <v>73</v>
      </c>
      <c r="AI56" s="4" t="s">
        <v>73</v>
      </c>
      <c r="AJ56" s="4" t="s">
        <v>73</v>
      </c>
      <c r="AK56" s="4" t="s">
        <v>73</v>
      </c>
      <c r="AL56" s="4" t="s">
        <v>73</v>
      </c>
      <c r="AM56" s="4" t="s">
        <v>73</v>
      </c>
      <c r="AN56" s="4" t="s">
        <v>73</v>
      </c>
      <c r="AO56" s="4" t="s">
        <v>73</v>
      </c>
      <c r="AP56" s="4" t="s">
        <v>73</v>
      </c>
      <c r="AQ56" s="4" t="s">
        <v>73</v>
      </c>
      <c r="AR56" s="4" t="s">
        <v>73</v>
      </c>
      <c r="AS56" s="4" t="s">
        <v>73</v>
      </c>
      <c r="AT56" s="4" t="s">
        <v>73</v>
      </c>
      <c r="AU56" s="4" t="s">
        <v>73</v>
      </c>
      <c r="AV56" s="4" t="s">
        <v>73</v>
      </c>
      <c r="AW56" s="4" t="s">
        <v>73</v>
      </c>
      <c r="AX56" s="4" t="s">
        <v>73</v>
      </c>
      <c r="AY56" s="4" t="s">
        <v>73</v>
      </c>
      <c r="AZ56" s="4" t="s">
        <v>73</v>
      </c>
      <c r="BA56" s="4" t="s">
        <v>73</v>
      </c>
      <c r="BB56" s="4" t="s">
        <v>73</v>
      </c>
      <c r="BC56" s="4">
        <v>2</v>
      </c>
      <c r="BD56" s="4">
        <v>0.30299999999999999</v>
      </c>
      <c r="BE56" s="4" t="s">
        <v>73</v>
      </c>
      <c r="BF56" s="4" t="s">
        <v>73</v>
      </c>
      <c r="BG56" s="4" t="s">
        <v>73</v>
      </c>
      <c r="BH56" s="4" t="s">
        <v>73</v>
      </c>
      <c r="BI56" s="4" t="s">
        <v>73</v>
      </c>
      <c r="BJ56" s="4" t="s">
        <v>73</v>
      </c>
      <c r="BK56" s="4" t="s">
        <v>73</v>
      </c>
      <c r="BL56" s="4" t="s">
        <v>73</v>
      </c>
      <c r="BM56" s="4" t="s">
        <v>73</v>
      </c>
      <c r="BN56" s="4" t="s">
        <v>73</v>
      </c>
      <c r="BO56" s="4" t="s">
        <v>73</v>
      </c>
      <c r="BP56" s="4" t="s">
        <v>73</v>
      </c>
      <c r="BQ56" s="4" t="s">
        <v>73</v>
      </c>
      <c r="BR56" s="4" t="s">
        <v>73</v>
      </c>
      <c r="BS56" s="4" t="s">
        <v>73</v>
      </c>
      <c r="BT56" s="4" t="s">
        <v>73</v>
      </c>
      <c r="BU56" s="4">
        <v>1</v>
      </c>
      <c r="BV56" s="4">
        <v>0.151</v>
      </c>
      <c r="BW56" s="4" t="s">
        <v>73</v>
      </c>
      <c r="BX56" s="4" t="s">
        <v>73</v>
      </c>
      <c r="BY56" s="4" t="s">
        <v>73</v>
      </c>
      <c r="BZ56" s="4" t="s">
        <v>73</v>
      </c>
      <c r="CA56" s="4" t="s">
        <v>73</v>
      </c>
      <c r="CB56" s="4" t="s">
        <v>73</v>
      </c>
      <c r="CC56" s="4" t="s">
        <v>73</v>
      </c>
      <c r="CD56" s="4" t="s">
        <v>73</v>
      </c>
      <c r="CE56" s="4">
        <v>9</v>
      </c>
      <c r="CF56" s="4">
        <v>1.361</v>
      </c>
      <c r="CG56" s="4">
        <v>1</v>
      </c>
      <c r="CH56" s="4">
        <v>0.151</v>
      </c>
      <c r="CI56" s="4">
        <v>3</v>
      </c>
      <c r="CJ56" s="4">
        <v>0.45400000000000001</v>
      </c>
      <c r="CK56" s="4" t="s">
        <v>73</v>
      </c>
      <c r="CL56" s="4" t="s">
        <v>73</v>
      </c>
      <c r="CM56" s="4">
        <v>3</v>
      </c>
      <c r="CN56" s="4">
        <v>0.45400000000000001</v>
      </c>
      <c r="CO56" s="4" t="s">
        <v>73</v>
      </c>
      <c r="CP56" s="4" t="s">
        <v>73</v>
      </c>
    </row>
    <row r="57" spans="1:94" x14ac:dyDescent="0.25">
      <c r="C57" t="str">
        <f>IF(ISNUMBER(C7),IF(C7=SUM(C8:C56),"p","f"),"-")</f>
        <v>-</v>
      </c>
      <c r="E57" t="str">
        <f>IF(ISNUMBER(E7),IF(E7=SUM(E8:E56),"p","f"),"-")</f>
        <v>p</v>
      </c>
      <c r="G57" t="str">
        <f>IF(ISNUMBER(G7),IF(G7=SUM(G8:G56),"p","f"),"-")</f>
        <v>p</v>
      </c>
      <c r="I57" t="str">
        <f>IF(ISNUMBER(I7),IF(I7=SUM(I8:I56),"p","f"),"-")</f>
        <v>p</v>
      </c>
      <c r="K57" t="str">
        <f>IF(ISNUMBER(K7),IF(K7=SUM(K8:K56),"p","f"),"-")</f>
        <v>p</v>
      </c>
      <c r="M57" t="str">
        <f>IF(ISNUMBER(M7),IF(M7=SUM(M8:M56),"p","f"),"-")</f>
        <v>p</v>
      </c>
      <c r="O57" t="str">
        <f>IF(ISNUMBER(O7),IF(O7=SUM(O8:O56),"p","f"),"-")</f>
        <v>p</v>
      </c>
      <c r="Q57" t="str">
        <f>IF(ISNUMBER(Q7),IF(Q7=SUM(Q8:Q56),"p","f"),"-")</f>
        <v>-</v>
      </c>
      <c r="S57" t="str">
        <f>IF(ISNUMBER(S7),IF(S7=SUM(S8:S56),"p","f"),"-")</f>
        <v>-</v>
      </c>
      <c r="U57" t="str">
        <f>IF(ISNUMBER(U7),IF(U7=SUM(U8:U56),"p","f"),"-")</f>
        <v>-</v>
      </c>
      <c r="W57" t="str">
        <f>IF(ISNUMBER(W7),IF(W7=SUM(W8:W56),"p","f"),"-")</f>
        <v>-</v>
      </c>
      <c r="Y57" t="str">
        <f>IF(ISNUMBER(Y7),IF(Y7=SUM(Y8:Y56),"p","f"),"-")</f>
        <v>p</v>
      </c>
      <c r="AA57" t="str">
        <f>IF(ISNUMBER(AA7),IF(AA7=SUM(AA8:AA56),"p","f"),"-")</f>
        <v>p</v>
      </c>
      <c r="AC57" t="str">
        <f>IF(ISNUMBER(AC7),IF(AC7=SUM(AC8:AC56),"p","f"),"-")</f>
        <v>p</v>
      </c>
      <c r="AE57" t="str">
        <f>IF(ISNUMBER(AE7),IF(AE7=SUM(AE8:AE56),"p","f"),"-")</f>
        <v>p</v>
      </c>
      <c r="AG57" t="str">
        <f>IF(ISNUMBER(AG7),IF(AG7=SUM(AG8:AG56),"p","f"),"-")</f>
        <v>p</v>
      </c>
      <c r="AI57" t="str">
        <f>IF(ISNUMBER(AI7),IF(AI7=SUM(AI8:AI56),"p","f"),"-")</f>
        <v>p</v>
      </c>
      <c r="AK57" t="str">
        <f>IF(ISNUMBER(AK7),IF(AK7=SUM(AK8:AK56),"p","f"),"-")</f>
        <v>-</v>
      </c>
      <c r="AM57" t="str">
        <f>IF(ISNUMBER(AM7),IF(AM7=SUM(AM8:AM56),"p","f"),"-")</f>
        <v>p</v>
      </c>
      <c r="AO57" t="str">
        <f>IF(ISNUMBER(AO7),IF(AO7=SUM(AO8:AO56),"p","f"),"-")</f>
        <v>p</v>
      </c>
      <c r="AQ57" t="str">
        <f>IF(ISNUMBER(AQ7),IF(AQ7=SUM(AQ8:AQ56),"p","f"),"-")</f>
        <v>p</v>
      </c>
      <c r="AS57" t="str">
        <f>IF(ISNUMBER(AS7),IF(AS7=SUM(AS8:AS56),"p","f"),"-")</f>
        <v>p</v>
      </c>
      <c r="AU57" t="str">
        <f>IF(ISNUMBER(AU7),IF(AU7=SUM(AU8:AU56),"p","f"),"-")</f>
        <v>-</v>
      </c>
      <c r="AW57" t="str">
        <f>IF(ISNUMBER(AW7),IF(AW7=SUM(AW8:AW56),"p","f"),"-")</f>
        <v>p</v>
      </c>
      <c r="AY57" t="str">
        <f>IF(ISNUMBER(AY7),IF(AY7=SUM(AY8:AY56),"p","f"),"-")</f>
        <v>p</v>
      </c>
      <c r="BA57" t="str">
        <f>IF(ISNUMBER(BA7),IF(BA7=SUM(BA8:BA56),"p","f"),"-")</f>
        <v>-</v>
      </c>
      <c r="BC57" t="str">
        <f>IF(ISNUMBER(BC7),IF(BC7=SUM(BC8:BC56),"p","f"),"-")</f>
        <v>p</v>
      </c>
      <c r="BE57" t="str">
        <f>IF(ISNUMBER(BE7),IF(BE7=SUM(BE8:BE56),"p","f"),"-")</f>
        <v>-</v>
      </c>
      <c r="BG57" t="str">
        <f>IF(ISNUMBER(BG7),IF(BG7=SUM(BG8:BG56),"p","f"),"-")</f>
        <v>-</v>
      </c>
      <c r="BI57" t="str">
        <f>IF(ISNUMBER(BI7),IF(BI7=SUM(BI8:BI56),"p","f"),"-")</f>
        <v>p</v>
      </c>
      <c r="BK57" t="str">
        <f>IF(ISNUMBER(BK7),IF(BK7=SUM(BK8:BK56),"p","f"),"-")</f>
        <v>-</v>
      </c>
      <c r="BM57" t="str">
        <f>IF(ISNUMBER(BM7),IF(BM7=SUM(BM8:BM56),"p","f"),"-")</f>
        <v>p</v>
      </c>
      <c r="BO57" t="str">
        <f>IF(ISNUMBER(BO7),IF(BO7=SUM(BO8:BO56),"p","f"),"-")</f>
        <v>p</v>
      </c>
      <c r="BQ57" t="str">
        <f>IF(ISNUMBER(BQ7),IF(BQ7=SUM(BQ8:BQ56),"p","f"),"-")</f>
        <v>-</v>
      </c>
      <c r="BS57" t="str">
        <f>IF(ISNUMBER(BS7),IF(BS7=SUM(BS8:BS56),"p","f"),"-")</f>
        <v>p</v>
      </c>
      <c r="BU57" t="str">
        <f>IF(ISNUMBER(BU7),IF(BU7=SUM(BU8:BU56),"p","f"),"-")</f>
        <v>p</v>
      </c>
      <c r="BW57" t="str">
        <f>IF(ISNUMBER(BW7),IF(BW7=SUM(BW8:BW56),"p","f"),"-")</f>
        <v>p</v>
      </c>
      <c r="BY57" t="str">
        <f>IF(ISNUMBER(BY7),IF(BY7=SUM(BY8:BY56),"p","f"),"-")</f>
        <v>p</v>
      </c>
      <c r="CA57" t="str">
        <f>IF(ISNUMBER(CA7),IF(CA7=SUM(CA8:CA56),"p","f"),"-")</f>
        <v>p</v>
      </c>
      <c r="CC57" t="str">
        <f>IF(ISNUMBER(CC7),IF(CC7=SUM(CC8:CC56),"p","f"),"-")</f>
        <v>-</v>
      </c>
      <c r="CE57" t="str">
        <f>IF(ISNUMBER(CE7),IF(CE7=SUM(CE8:CE56),"p","f"),"-")</f>
        <v>p</v>
      </c>
      <c r="CG57" t="str">
        <f>IF(ISNUMBER(CG7),IF(CG7=SUM(CG8:CG56),"p","f"),"-")</f>
        <v>p</v>
      </c>
      <c r="CI57" t="str">
        <f>IF(ISNUMBER(CI7),IF(CI7=SUM(CI8:CI56),"p","f"),"-")</f>
        <v>p</v>
      </c>
      <c r="CK57" t="str">
        <f>IF(ISNUMBER(CK7),IF(CK7=SUM(CK8:CK56),"p","f"),"-")</f>
        <v>p</v>
      </c>
      <c r="CM57" t="str">
        <f>IF(ISNUMBER(CM7),IF(CM7=SUM(CM8:CM56),"p","f"),"-")</f>
        <v>p</v>
      </c>
      <c r="CO57" t="str">
        <f>IF(ISNUMBER(CO7),IF(CO7=SUM(CO8:CO56),"p","f"),"-")</f>
        <v>p</v>
      </c>
    </row>
  </sheetData>
  <mergeCells count="50">
    <mergeCell ref="A1:N1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U5:AV5"/>
    <mergeCell ref="AW5:AX5"/>
    <mergeCell ref="AY5:AZ5"/>
    <mergeCell ref="BA5:BB5"/>
    <mergeCell ref="AI5:AJ5"/>
    <mergeCell ref="AK5:AL5"/>
    <mergeCell ref="AM5:AN5"/>
    <mergeCell ref="AO5:AP5"/>
    <mergeCell ref="AQ5:AR5"/>
    <mergeCell ref="CO5:CP5"/>
    <mergeCell ref="BW5:BX5"/>
    <mergeCell ref="BY5:BZ5"/>
    <mergeCell ref="CA5:CB5"/>
    <mergeCell ref="CC5:CD5"/>
    <mergeCell ref="CE5:CF5"/>
    <mergeCell ref="A7:B7"/>
    <mergeCell ref="CG5:CH5"/>
    <mergeCell ref="CI5:CJ5"/>
    <mergeCell ref="CK5:CL5"/>
    <mergeCell ref="CM5:CN5"/>
    <mergeCell ref="BM5:BN5"/>
    <mergeCell ref="BO5:BP5"/>
    <mergeCell ref="BQ5:BR5"/>
    <mergeCell ref="BS5:BT5"/>
    <mergeCell ref="BU5:BV5"/>
    <mergeCell ref="BC5:BD5"/>
    <mergeCell ref="BE5:BF5"/>
    <mergeCell ref="BG5:BH5"/>
    <mergeCell ref="BI5:BJ5"/>
    <mergeCell ref="BK5:BL5"/>
    <mergeCell ref="AS5:AT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1" zoomScaleNormal="81" workbookViewId="0">
      <selection activeCell="N16" sqref="N16"/>
    </sheetView>
  </sheetViews>
  <sheetFormatPr defaultRowHeight="15" x14ac:dyDescent="0.25"/>
  <cols>
    <col min="1" max="1" width="25" customWidth="1"/>
    <col min="2" max="1025" width="9.140625" customWidth="1"/>
  </cols>
  <sheetData>
    <row r="1" spans="1:14" x14ac:dyDescent="0.25">
      <c r="A1" s="24" t="s">
        <v>202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5" spans="1:14" x14ac:dyDescent="0.25">
      <c r="A5" s="31" t="s">
        <v>124</v>
      </c>
      <c r="B5" s="27" t="s">
        <v>203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6" t="s">
        <v>193</v>
      </c>
    </row>
    <row r="6" spans="1:14" x14ac:dyDescent="0.25">
      <c r="A6" s="31"/>
      <c r="B6" s="4" t="s">
        <v>204</v>
      </c>
      <c r="C6" s="4" t="s">
        <v>205</v>
      </c>
      <c r="D6" s="4" t="s">
        <v>206</v>
      </c>
      <c r="E6" s="4" t="s">
        <v>207</v>
      </c>
      <c r="F6" s="4" t="s">
        <v>208</v>
      </c>
      <c r="G6" s="4" t="s">
        <v>209</v>
      </c>
      <c r="H6" s="4" t="s">
        <v>210</v>
      </c>
      <c r="I6" s="4" t="s">
        <v>211</v>
      </c>
      <c r="J6" s="4" t="s">
        <v>212</v>
      </c>
      <c r="K6" s="4" t="s">
        <v>213</v>
      </c>
      <c r="L6" s="4" t="s">
        <v>214</v>
      </c>
      <c r="M6" s="4" t="s">
        <v>215</v>
      </c>
      <c r="N6" s="26"/>
    </row>
    <row r="7" spans="1:14" x14ac:dyDescent="0.25">
      <c r="A7" s="4" t="s">
        <v>216</v>
      </c>
      <c r="B7" s="2">
        <v>122</v>
      </c>
      <c r="C7" s="2">
        <v>112</v>
      </c>
      <c r="D7" s="2">
        <v>131</v>
      </c>
      <c r="E7" s="2">
        <v>121</v>
      </c>
      <c r="F7" s="2">
        <v>122</v>
      </c>
      <c r="G7" s="2">
        <v>131</v>
      </c>
      <c r="H7" s="2">
        <v>105</v>
      </c>
      <c r="I7" s="2">
        <v>101</v>
      </c>
      <c r="J7" s="2">
        <v>103</v>
      </c>
      <c r="K7" s="2">
        <v>118</v>
      </c>
      <c r="L7" s="2">
        <v>97</v>
      </c>
      <c r="M7" s="2">
        <v>119</v>
      </c>
      <c r="N7" s="2">
        <f t="shared" ref="N7:N16" si="0">IF(SUM(B7:M7)&gt;0,SUM(B7:M7),"-")</f>
        <v>1382</v>
      </c>
    </row>
    <row r="8" spans="1:14" x14ac:dyDescent="0.25">
      <c r="A8" s="4" t="s">
        <v>158</v>
      </c>
      <c r="B8" s="2" t="s">
        <v>73</v>
      </c>
      <c r="C8" s="2">
        <v>1</v>
      </c>
      <c r="D8" s="2" t="s">
        <v>73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>
        <f t="shared" si="0"/>
        <v>1</v>
      </c>
    </row>
    <row r="9" spans="1:14" x14ac:dyDescent="0.25">
      <c r="A9" s="4" t="s">
        <v>161</v>
      </c>
      <c r="B9" s="2">
        <v>6</v>
      </c>
      <c r="C9" s="2">
        <v>7</v>
      </c>
      <c r="D9" s="2">
        <v>8</v>
      </c>
      <c r="E9" s="2">
        <v>4</v>
      </c>
      <c r="F9" s="2">
        <v>11</v>
      </c>
      <c r="G9" s="2">
        <v>3</v>
      </c>
      <c r="H9" s="2">
        <v>2</v>
      </c>
      <c r="I9" s="2">
        <v>3</v>
      </c>
      <c r="J9" s="2">
        <v>2</v>
      </c>
      <c r="K9" s="2">
        <v>4</v>
      </c>
      <c r="L9" s="2">
        <v>5</v>
      </c>
      <c r="M9" s="2">
        <v>7</v>
      </c>
      <c r="N9" s="2">
        <f t="shared" si="0"/>
        <v>62</v>
      </c>
    </row>
    <row r="10" spans="1:14" x14ac:dyDescent="0.25">
      <c r="A10" s="4" t="s">
        <v>162</v>
      </c>
      <c r="B10" s="2">
        <v>2</v>
      </c>
      <c r="C10" s="2" t="s">
        <v>73</v>
      </c>
      <c r="D10" s="2">
        <v>1</v>
      </c>
      <c r="E10" s="2">
        <v>2</v>
      </c>
      <c r="F10" s="2">
        <v>3</v>
      </c>
      <c r="G10" s="2">
        <v>4</v>
      </c>
      <c r="H10" s="2" t="s">
        <v>73</v>
      </c>
      <c r="I10" s="2">
        <v>5</v>
      </c>
      <c r="J10" s="2">
        <v>1</v>
      </c>
      <c r="K10" s="2">
        <v>4</v>
      </c>
      <c r="L10" s="2">
        <v>2</v>
      </c>
      <c r="M10" s="2">
        <v>1</v>
      </c>
      <c r="N10" s="2">
        <f t="shared" si="0"/>
        <v>25</v>
      </c>
    </row>
    <row r="11" spans="1:14" x14ac:dyDescent="0.25">
      <c r="A11" s="4" t="s">
        <v>170</v>
      </c>
      <c r="B11" s="2" t="s">
        <v>73</v>
      </c>
      <c r="C11" s="2" t="s">
        <v>73</v>
      </c>
      <c r="D11" s="2" t="s">
        <v>73</v>
      </c>
      <c r="E11" s="2" t="s">
        <v>73</v>
      </c>
      <c r="F11" s="2" t="s">
        <v>73</v>
      </c>
      <c r="G11" s="2" t="s">
        <v>73</v>
      </c>
      <c r="H11" s="2" t="s">
        <v>73</v>
      </c>
      <c r="I11" s="2" t="s">
        <v>73</v>
      </c>
      <c r="J11" s="2" t="s">
        <v>73</v>
      </c>
      <c r="K11" s="2" t="s">
        <v>73</v>
      </c>
      <c r="L11" s="2" t="s">
        <v>73</v>
      </c>
      <c r="M11" s="2" t="s">
        <v>73</v>
      </c>
      <c r="N11" s="2" t="str">
        <f t="shared" si="0"/>
        <v>-</v>
      </c>
    </row>
    <row r="12" spans="1:14" x14ac:dyDescent="0.25">
      <c r="A12" s="4" t="s">
        <v>178</v>
      </c>
      <c r="B12" s="2" t="s">
        <v>73</v>
      </c>
      <c r="C12" s="2" t="s">
        <v>73</v>
      </c>
      <c r="D12" s="2" t="s">
        <v>73</v>
      </c>
      <c r="E12" s="2" t="s">
        <v>73</v>
      </c>
      <c r="F12" s="2" t="s">
        <v>73</v>
      </c>
      <c r="G12" s="2" t="s">
        <v>73</v>
      </c>
      <c r="H12" s="2" t="s">
        <v>73</v>
      </c>
      <c r="I12" s="2" t="s">
        <v>73</v>
      </c>
      <c r="J12" s="2">
        <v>1</v>
      </c>
      <c r="K12" s="2" t="s">
        <v>73</v>
      </c>
      <c r="L12" s="2" t="s">
        <v>73</v>
      </c>
      <c r="M12" s="2" t="s">
        <v>73</v>
      </c>
      <c r="N12" s="2">
        <f t="shared" si="0"/>
        <v>1</v>
      </c>
    </row>
    <row r="13" spans="1:14" x14ac:dyDescent="0.25">
      <c r="A13" s="4" t="s">
        <v>217</v>
      </c>
      <c r="B13" s="2">
        <v>49</v>
      </c>
      <c r="C13" s="2">
        <v>33</v>
      </c>
      <c r="D13" s="2">
        <v>37</v>
      </c>
      <c r="E13" s="2">
        <v>42</v>
      </c>
      <c r="F13" s="2">
        <v>30</v>
      </c>
      <c r="G13" s="2">
        <v>29</v>
      </c>
      <c r="H13" s="2">
        <v>25</v>
      </c>
      <c r="I13" s="2">
        <v>27</v>
      </c>
      <c r="J13" s="2">
        <v>24</v>
      </c>
      <c r="K13" s="2">
        <v>24</v>
      </c>
      <c r="L13" s="2">
        <v>23</v>
      </c>
      <c r="M13" s="2">
        <v>33</v>
      </c>
      <c r="N13" s="2">
        <f t="shared" si="0"/>
        <v>376</v>
      </c>
    </row>
    <row r="14" spans="1:14" x14ac:dyDescent="0.25">
      <c r="A14" s="4" t="s">
        <v>190</v>
      </c>
      <c r="B14" s="2">
        <v>3</v>
      </c>
      <c r="C14" s="2">
        <v>3</v>
      </c>
      <c r="D14" s="2">
        <v>20</v>
      </c>
      <c r="E14" s="2">
        <v>6</v>
      </c>
      <c r="F14" s="2">
        <v>4</v>
      </c>
      <c r="G14" s="2" t="s">
        <v>73</v>
      </c>
      <c r="H14" s="2">
        <v>1</v>
      </c>
      <c r="I14" s="2" t="s">
        <v>73</v>
      </c>
      <c r="J14" s="2" t="s">
        <v>73</v>
      </c>
      <c r="K14" s="2" t="s">
        <v>73</v>
      </c>
      <c r="L14" s="2">
        <v>2</v>
      </c>
      <c r="M14" s="2">
        <v>4</v>
      </c>
      <c r="N14" s="2">
        <f t="shared" si="0"/>
        <v>43</v>
      </c>
    </row>
    <row r="15" spans="1:14" x14ac:dyDescent="0.25">
      <c r="A15" s="4" t="s">
        <v>218</v>
      </c>
      <c r="B15" s="2">
        <v>5</v>
      </c>
      <c r="C15" s="2">
        <v>5</v>
      </c>
      <c r="D15" s="2">
        <v>3</v>
      </c>
      <c r="E15" s="2">
        <v>11</v>
      </c>
      <c r="F15" s="2">
        <v>5</v>
      </c>
      <c r="G15" s="2">
        <v>7</v>
      </c>
      <c r="H15" s="2">
        <v>13</v>
      </c>
      <c r="I15" s="2">
        <v>4</v>
      </c>
      <c r="J15" s="2">
        <v>3</v>
      </c>
      <c r="K15" s="2">
        <v>3</v>
      </c>
      <c r="L15" s="2">
        <v>3</v>
      </c>
      <c r="M15" s="2">
        <v>3</v>
      </c>
      <c r="N15" s="2">
        <f t="shared" si="0"/>
        <v>65</v>
      </c>
    </row>
    <row r="16" spans="1:14" x14ac:dyDescent="0.25">
      <c r="A16" s="4" t="s">
        <v>219</v>
      </c>
      <c r="B16" s="2">
        <v>278</v>
      </c>
      <c r="C16" s="2">
        <v>250</v>
      </c>
      <c r="D16" s="2">
        <v>298</v>
      </c>
      <c r="E16" s="2">
        <v>246</v>
      </c>
      <c r="F16" s="2">
        <v>269</v>
      </c>
      <c r="G16" s="2">
        <v>234</v>
      </c>
      <c r="H16" s="2">
        <v>240</v>
      </c>
      <c r="I16" s="2">
        <v>229</v>
      </c>
      <c r="J16" s="2">
        <v>214</v>
      </c>
      <c r="K16" s="2">
        <v>237</v>
      </c>
      <c r="L16" s="2">
        <v>230</v>
      </c>
      <c r="M16" s="2">
        <v>247</v>
      </c>
      <c r="N16" s="2">
        <f t="shared" si="0"/>
        <v>2972</v>
      </c>
    </row>
  </sheetData>
  <mergeCells count="4">
    <mergeCell ref="A1:M1"/>
    <mergeCell ref="A5:A6"/>
    <mergeCell ref="B5:M5"/>
    <mergeCell ref="N5:N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H15" sqref="H15"/>
    </sheetView>
  </sheetViews>
  <sheetFormatPr defaultRowHeight="15" x14ac:dyDescent="0.25"/>
  <cols>
    <col min="1" max="1" width="8.7109375" customWidth="1"/>
    <col min="2" max="2" width="12.42578125" customWidth="1"/>
    <col min="3" max="5" width="8.7109375" customWidth="1"/>
    <col min="6" max="6" width="12.5703125" customWidth="1"/>
    <col min="7" max="10" width="8.7109375" customWidth="1"/>
    <col min="11" max="11" width="11" customWidth="1"/>
    <col min="12" max="12" width="11.28515625" customWidth="1"/>
    <col min="13" max="1025" width="8.7109375" customWidth="1"/>
  </cols>
  <sheetData>
    <row r="1" spans="1:12" ht="27" customHeight="1" x14ac:dyDescent="0.25">
      <c r="A1" s="1" t="s">
        <v>220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5" spans="1:12" ht="12.75" customHeight="1" x14ac:dyDescent="0.25">
      <c r="A5" s="30" t="s">
        <v>221</v>
      </c>
      <c r="B5" s="32" t="s">
        <v>222</v>
      </c>
      <c r="C5" s="32" t="s">
        <v>223</v>
      </c>
      <c r="D5" s="32" t="s">
        <v>224</v>
      </c>
      <c r="E5" s="32"/>
      <c r="F5" s="32"/>
      <c r="G5" s="32"/>
      <c r="H5" s="32"/>
      <c r="I5" s="32"/>
      <c r="J5" s="32" t="s">
        <v>225</v>
      </c>
      <c r="K5" s="32"/>
      <c r="L5" s="32"/>
    </row>
    <row r="6" spans="1:12" ht="23.25" customHeight="1" x14ac:dyDescent="0.25">
      <c r="A6" s="30"/>
      <c r="B6" s="32"/>
      <c r="C6" s="32"/>
      <c r="D6" s="32" t="s">
        <v>226</v>
      </c>
      <c r="E6" s="32"/>
      <c r="F6" s="32"/>
      <c r="G6" s="32"/>
      <c r="H6" s="32"/>
      <c r="I6" s="32"/>
      <c r="J6" s="32" t="s">
        <v>227</v>
      </c>
      <c r="K6" s="32" t="s">
        <v>228</v>
      </c>
      <c r="L6" s="32"/>
    </row>
    <row r="7" spans="1:12" ht="46.5" customHeight="1" x14ac:dyDescent="0.25">
      <c r="A7" s="30"/>
      <c r="B7" s="32"/>
      <c r="C7" s="32"/>
      <c r="D7" s="9" t="s">
        <v>229</v>
      </c>
      <c r="E7" s="16" t="s">
        <v>230</v>
      </c>
      <c r="F7" s="9" t="s">
        <v>231</v>
      </c>
      <c r="G7" s="3" t="s">
        <v>232</v>
      </c>
      <c r="H7" s="3" t="s">
        <v>233</v>
      </c>
      <c r="I7" s="9" t="s">
        <v>234</v>
      </c>
      <c r="J7" s="32"/>
      <c r="K7" s="9" t="s">
        <v>235</v>
      </c>
      <c r="L7" s="9" t="s">
        <v>236</v>
      </c>
    </row>
    <row r="8" spans="1:12" ht="12.75" customHeight="1" x14ac:dyDescent="0.25">
      <c r="A8" s="33" t="s">
        <v>237</v>
      </c>
      <c r="B8" s="30" t="s">
        <v>238</v>
      </c>
      <c r="C8" s="9" t="s">
        <v>193</v>
      </c>
      <c r="D8" s="9">
        <v>465906</v>
      </c>
      <c r="E8" s="9">
        <v>263422</v>
      </c>
      <c r="F8" s="17">
        <v>10</v>
      </c>
      <c r="G8" s="17">
        <v>134</v>
      </c>
      <c r="H8" s="17">
        <v>3687</v>
      </c>
      <c r="I8" s="17">
        <v>2457</v>
      </c>
      <c r="J8" s="17">
        <v>3920</v>
      </c>
      <c r="K8" s="17">
        <v>2170</v>
      </c>
      <c r="L8" s="9" t="s">
        <v>239</v>
      </c>
    </row>
    <row r="9" spans="1:12" ht="57.75" customHeight="1" x14ac:dyDescent="0.25">
      <c r="A9" s="33"/>
      <c r="B9" s="30"/>
      <c r="C9" s="9" t="s">
        <v>240</v>
      </c>
      <c r="D9" s="3">
        <v>59664</v>
      </c>
      <c r="E9" s="3">
        <v>30754</v>
      </c>
      <c r="F9" s="3" t="s">
        <v>73</v>
      </c>
      <c r="G9" s="3">
        <v>32</v>
      </c>
      <c r="H9" s="3">
        <v>50</v>
      </c>
      <c r="I9" s="3">
        <v>117</v>
      </c>
      <c r="J9" s="3">
        <v>361</v>
      </c>
      <c r="K9" s="3">
        <v>204</v>
      </c>
      <c r="L9" s="3" t="s">
        <v>239</v>
      </c>
    </row>
    <row r="10" spans="1:12" ht="24" customHeight="1" x14ac:dyDescent="0.25">
      <c r="A10" s="33"/>
      <c r="B10" s="30"/>
      <c r="C10" s="9" t="s">
        <v>241</v>
      </c>
      <c r="D10" s="3">
        <v>12.8</v>
      </c>
      <c r="E10" s="3">
        <v>11.7</v>
      </c>
      <c r="F10" s="3" t="s">
        <v>73</v>
      </c>
      <c r="G10" s="3">
        <v>23.9</v>
      </c>
      <c r="H10" s="3">
        <v>1.4</v>
      </c>
      <c r="I10" s="3">
        <v>4.8</v>
      </c>
      <c r="J10" s="3">
        <v>9.1999999999999993</v>
      </c>
      <c r="K10" s="3">
        <v>9.4</v>
      </c>
      <c r="L10" s="3" t="s">
        <v>239</v>
      </c>
    </row>
    <row r="11" spans="1:12" ht="12.75" customHeight="1" x14ac:dyDescent="0.25">
      <c r="A11" s="33" t="s">
        <v>242</v>
      </c>
      <c r="B11" s="30" t="s">
        <v>243</v>
      </c>
      <c r="C11" s="9" t="s">
        <v>193</v>
      </c>
      <c r="D11" s="3">
        <v>90129</v>
      </c>
      <c r="E11" s="3">
        <v>42785</v>
      </c>
      <c r="F11" s="3" t="s">
        <v>239</v>
      </c>
      <c r="G11" s="3">
        <v>11</v>
      </c>
      <c r="H11" s="3" t="s">
        <v>239</v>
      </c>
      <c r="I11" s="3" t="s">
        <v>239</v>
      </c>
      <c r="J11" s="3" t="s">
        <v>239</v>
      </c>
      <c r="K11" s="3" t="s">
        <v>239</v>
      </c>
      <c r="L11" s="3">
        <v>37</v>
      </c>
    </row>
    <row r="12" spans="1:12" ht="75" x14ac:dyDescent="0.25">
      <c r="A12" s="33"/>
      <c r="B12" s="30"/>
      <c r="C12" s="9" t="s">
        <v>240</v>
      </c>
      <c r="D12" s="3">
        <v>17878</v>
      </c>
      <c r="E12" s="3">
        <v>6160</v>
      </c>
      <c r="F12" s="3" t="s">
        <v>239</v>
      </c>
      <c r="G12" s="3">
        <v>4</v>
      </c>
      <c r="H12" s="3" t="s">
        <v>239</v>
      </c>
      <c r="I12" s="3" t="s">
        <v>239</v>
      </c>
      <c r="J12" s="3" t="s">
        <v>239</v>
      </c>
      <c r="K12" s="3" t="s">
        <v>239</v>
      </c>
      <c r="L12" s="3">
        <v>3</v>
      </c>
    </row>
    <row r="13" spans="1:12" x14ac:dyDescent="0.25">
      <c r="A13" s="33"/>
      <c r="B13" s="30"/>
      <c r="C13" s="9" t="s">
        <v>241</v>
      </c>
      <c r="D13" s="3">
        <v>19.8</v>
      </c>
      <c r="E13" s="3">
        <v>14.4</v>
      </c>
      <c r="F13" s="3" t="s">
        <v>239</v>
      </c>
      <c r="G13" s="3">
        <v>36.4</v>
      </c>
      <c r="H13" s="3" t="s">
        <v>239</v>
      </c>
      <c r="I13" s="3" t="s">
        <v>239</v>
      </c>
      <c r="J13" s="3" t="s">
        <v>239</v>
      </c>
      <c r="K13" s="3" t="s">
        <v>239</v>
      </c>
      <c r="L13" s="3">
        <v>8.1</v>
      </c>
    </row>
    <row r="14" spans="1:12" ht="12.75" customHeight="1" x14ac:dyDescent="0.25">
      <c r="A14" s="33"/>
      <c r="B14" s="30" t="s">
        <v>244</v>
      </c>
      <c r="C14" s="9" t="s">
        <v>193</v>
      </c>
      <c r="D14" s="3">
        <v>46276</v>
      </c>
      <c r="E14" s="3">
        <v>9570</v>
      </c>
      <c r="F14" s="3">
        <v>52</v>
      </c>
      <c r="G14" s="3">
        <v>193</v>
      </c>
      <c r="H14" s="3" t="s">
        <v>239</v>
      </c>
      <c r="I14" s="3" t="s">
        <v>239</v>
      </c>
      <c r="J14" s="3" t="s">
        <v>239</v>
      </c>
      <c r="K14" s="3" t="s">
        <v>239</v>
      </c>
      <c r="L14" s="3">
        <v>33</v>
      </c>
    </row>
    <row r="15" spans="1:12" ht="75" x14ac:dyDescent="0.25">
      <c r="A15" s="33"/>
      <c r="B15" s="30"/>
      <c r="C15" s="9" t="s">
        <v>240</v>
      </c>
      <c r="D15" s="3">
        <v>7287</v>
      </c>
      <c r="E15" s="3">
        <v>1854</v>
      </c>
      <c r="F15" s="3">
        <v>5</v>
      </c>
      <c r="G15" s="3">
        <v>18</v>
      </c>
      <c r="H15" s="3" t="s">
        <v>239</v>
      </c>
      <c r="I15" s="3" t="s">
        <v>239</v>
      </c>
      <c r="J15" s="3" t="s">
        <v>239</v>
      </c>
      <c r="K15" s="3" t="s">
        <v>239</v>
      </c>
      <c r="L15" s="3">
        <v>6</v>
      </c>
    </row>
    <row r="16" spans="1:12" x14ac:dyDescent="0.25">
      <c r="A16" s="33"/>
      <c r="B16" s="30"/>
      <c r="C16" s="9" t="s">
        <v>241</v>
      </c>
      <c r="D16" s="3">
        <v>15.7</v>
      </c>
      <c r="E16" s="3">
        <v>19.399999999999999</v>
      </c>
      <c r="F16" s="3">
        <v>9.6</v>
      </c>
      <c r="G16" s="3">
        <v>9.3000000000000007</v>
      </c>
      <c r="H16" s="3" t="s">
        <v>239</v>
      </c>
      <c r="I16" s="3" t="s">
        <v>239</v>
      </c>
      <c r="J16" s="3" t="s">
        <v>239</v>
      </c>
      <c r="K16" s="3" t="s">
        <v>239</v>
      </c>
      <c r="L16" s="3">
        <v>18.2</v>
      </c>
    </row>
    <row r="17" spans="1:12" ht="12.75" customHeight="1" x14ac:dyDescent="0.25">
      <c r="A17" s="33"/>
      <c r="B17" s="30" t="s">
        <v>245</v>
      </c>
      <c r="C17" s="9" t="s">
        <v>193</v>
      </c>
      <c r="D17" s="3">
        <v>80357</v>
      </c>
      <c r="E17" s="3">
        <v>67398</v>
      </c>
      <c r="F17" s="3" t="s">
        <v>239</v>
      </c>
      <c r="G17" s="3">
        <v>14</v>
      </c>
      <c r="H17" s="3" t="s">
        <v>239</v>
      </c>
      <c r="I17" s="3" t="s">
        <v>239</v>
      </c>
      <c r="J17" s="3" t="s">
        <v>239</v>
      </c>
      <c r="K17" s="3" t="s">
        <v>239</v>
      </c>
      <c r="L17" s="3" t="s">
        <v>239</v>
      </c>
    </row>
    <row r="18" spans="1:12" ht="75" x14ac:dyDescent="0.25">
      <c r="A18" s="33"/>
      <c r="B18" s="30"/>
      <c r="C18" s="9" t="s">
        <v>240</v>
      </c>
      <c r="D18" s="3">
        <v>7343</v>
      </c>
      <c r="E18" s="3">
        <v>4040</v>
      </c>
      <c r="F18" s="3" t="s">
        <v>239</v>
      </c>
      <c r="G18" s="3" t="s">
        <v>73</v>
      </c>
      <c r="H18" s="3" t="s">
        <v>239</v>
      </c>
      <c r="I18" s="3" t="s">
        <v>239</v>
      </c>
      <c r="J18" s="3" t="s">
        <v>239</v>
      </c>
      <c r="K18" s="3" t="s">
        <v>239</v>
      </c>
      <c r="L18" s="3" t="s">
        <v>239</v>
      </c>
    </row>
    <row r="19" spans="1:12" x14ac:dyDescent="0.25">
      <c r="A19" s="33"/>
      <c r="B19" s="30"/>
      <c r="C19" s="9" t="s">
        <v>241</v>
      </c>
      <c r="D19" s="3">
        <v>9.1</v>
      </c>
      <c r="E19" s="3">
        <v>6</v>
      </c>
      <c r="F19" s="3" t="s">
        <v>239</v>
      </c>
      <c r="G19" s="3" t="s">
        <v>73</v>
      </c>
      <c r="H19" s="3" t="s">
        <v>239</v>
      </c>
      <c r="I19" s="3" t="s">
        <v>239</v>
      </c>
      <c r="J19" s="3" t="s">
        <v>239</v>
      </c>
      <c r="K19" s="3" t="s">
        <v>239</v>
      </c>
      <c r="L19" s="3" t="s">
        <v>239</v>
      </c>
    </row>
    <row r="20" spans="1:12" ht="12.75" customHeight="1" x14ac:dyDescent="0.25">
      <c r="A20" s="33"/>
      <c r="B20" s="30" t="s">
        <v>246</v>
      </c>
      <c r="C20" s="9" t="s">
        <v>193</v>
      </c>
      <c r="D20" s="3">
        <v>1554928</v>
      </c>
      <c r="E20" s="3">
        <v>455188</v>
      </c>
      <c r="F20" s="3" t="s">
        <v>239</v>
      </c>
      <c r="G20" s="3" t="s">
        <v>239</v>
      </c>
      <c r="H20" s="3" t="s">
        <v>239</v>
      </c>
      <c r="I20" s="3" t="s">
        <v>239</v>
      </c>
      <c r="J20" s="3" t="s">
        <v>239</v>
      </c>
      <c r="K20" s="3" t="s">
        <v>239</v>
      </c>
      <c r="L20" s="3" t="s">
        <v>239</v>
      </c>
    </row>
    <row r="21" spans="1:12" ht="75" x14ac:dyDescent="0.25">
      <c r="A21" s="33"/>
      <c r="B21" s="30"/>
      <c r="C21" s="9" t="s">
        <v>240</v>
      </c>
      <c r="D21" s="3">
        <v>8416</v>
      </c>
      <c r="E21" s="3">
        <v>2993</v>
      </c>
      <c r="F21" s="3" t="s">
        <v>239</v>
      </c>
      <c r="G21" s="3" t="s">
        <v>239</v>
      </c>
      <c r="H21" s="3" t="s">
        <v>239</v>
      </c>
      <c r="I21" s="3" t="s">
        <v>239</v>
      </c>
      <c r="J21" s="3" t="s">
        <v>239</v>
      </c>
      <c r="K21" s="3" t="s">
        <v>239</v>
      </c>
      <c r="L21" s="3" t="s">
        <v>239</v>
      </c>
    </row>
    <row r="22" spans="1:12" x14ac:dyDescent="0.25">
      <c r="A22" s="33"/>
      <c r="B22" s="30"/>
      <c r="C22" s="9" t="s">
        <v>241</v>
      </c>
      <c r="D22" s="17">
        <v>0.5</v>
      </c>
      <c r="E22" s="17">
        <v>0.7</v>
      </c>
      <c r="F22" s="17" t="s">
        <v>239</v>
      </c>
      <c r="G22" s="17" t="s">
        <v>239</v>
      </c>
      <c r="H22" s="17" t="s">
        <v>239</v>
      </c>
      <c r="I22" s="17" t="s">
        <v>239</v>
      </c>
      <c r="J22" s="17" t="s">
        <v>239</v>
      </c>
      <c r="K22" s="17" t="s">
        <v>239</v>
      </c>
      <c r="L22" s="17" t="s">
        <v>239</v>
      </c>
    </row>
    <row r="24" spans="1:12" x14ac:dyDescent="0.25">
      <c r="A24" s="18" t="s">
        <v>247</v>
      </c>
      <c r="B24" s="18"/>
    </row>
  </sheetData>
  <mergeCells count="15">
    <mergeCell ref="A5:A7"/>
    <mergeCell ref="B5:B7"/>
    <mergeCell ref="C5:C7"/>
    <mergeCell ref="D5:I5"/>
    <mergeCell ref="J5:L5"/>
    <mergeCell ref="D6:I6"/>
    <mergeCell ref="J6:J7"/>
    <mergeCell ref="K6:L6"/>
    <mergeCell ref="A8:A10"/>
    <mergeCell ref="B8:B10"/>
    <mergeCell ref="A11:A22"/>
    <mergeCell ref="B11:B13"/>
    <mergeCell ref="B14:B16"/>
    <mergeCell ref="B17:B19"/>
    <mergeCell ref="B20:B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SCAN</dc:creator>
  <dc:description/>
  <cp:lastModifiedBy>scan</cp:lastModifiedBy>
  <cp:revision>51</cp:revision>
  <dcterms:created xsi:type="dcterms:W3CDTF">2017-12-04T11:39:52Z</dcterms:created>
  <dcterms:modified xsi:type="dcterms:W3CDTF">2018-02-19T09:48:56Z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